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oudoukikin-my.sharepoint.com/personal/s_nagata_houdoukikin_onmicrosoft_com/Documents/デスクトップ/帳票改訂/20250715/切替後/"/>
    </mc:Choice>
  </mc:AlternateContent>
  <xr:revisionPtr revIDLastSave="70" documentId="13_ncr:1_{EA778263-B056-45D2-BB96-3D2210BE7B80}" xr6:coauthVersionLast="47" xr6:coauthVersionMax="47" xr10:uidLastSave="{77853E8F-C3D5-4936-98FA-FE05C9B03F9E}"/>
  <workbookProtection workbookAlgorithmName="SHA-512" workbookHashValue="YQSRZtnEpctlc6jIlnEPjUaWWoBkhotiPcEWhblKiSqWgpnqAwoI4t65LF7y1z28K1HRyppObfK3lDEXS3Dsfg==" workbookSaltValue="bup52c3OpQ77U1wbLxCuBA==" workbookSpinCount="100000" lockStructure="1"/>
  <bookViews>
    <workbookView xWindow="13110" yWindow="645" windowWidth="13170" windowHeight="15555" xr2:uid="{00000000-000D-0000-FFFF-FFFF00000000}"/>
  </bookViews>
  <sheets>
    <sheet name="作成要領" sheetId="8" r:id="rId1"/>
    <sheet name="入力" sheetId="1" r:id="rId2"/>
    <sheet name="印刷" sheetId="7" r:id="rId3"/>
  </sheets>
  <externalReferences>
    <externalReference r:id="rId4"/>
  </externalReferences>
  <definedNames>
    <definedName name="_xlnm.Print_Area" localSheetId="2">印刷!$A$1:$AU$49</definedName>
    <definedName name="_xlnm.Print_Area" localSheetId="0">作成要領!$A$1:$AC$33</definedName>
    <definedName name="種別①">[1]リスト!$C$2:$C$4</definedName>
    <definedName name="制度区分①">[1]リスト!$A$2:$A$4</definedName>
    <definedName name="年号①">[1]リスト!$E$2:$E$3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38" i="7" l="1"/>
  <c r="AB35" i="7"/>
  <c r="AB32" i="7"/>
  <c r="AB29" i="7"/>
  <c r="AB26" i="7"/>
  <c r="AB23" i="7"/>
  <c r="AB20" i="7"/>
  <c r="AB17" i="7"/>
  <c r="AB14" i="7"/>
  <c r="R6" i="7"/>
  <c r="Q6" i="7"/>
  <c r="P6" i="7"/>
  <c r="O6" i="7"/>
  <c r="N6" i="7"/>
  <c r="AB11" i="7" l="1"/>
  <c r="AE42" i="7"/>
  <c r="AG48" i="7" l="1"/>
  <c r="AG46" i="7"/>
  <c r="I48" i="7"/>
  <c r="AJ38" i="7"/>
  <c r="AI38" i="7"/>
  <c r="AH38" i="7"/>
  <c r="AG38" i="7"/>
  <c r="AF38" i="7"/>
  <c r="AE38" i="7"/>
  <c r="AJ35" i="7"/>
  <c r="AI35" i="7"/>
  <c r="AH35" i="7"/>
  <c r="AG35" i="7"/>
  <c r="AF35" i="7"/>
  <c r="AE35" i="7"/>
  <c r="AJ32" i="7"/>
  <c r="AI32" i="7"/>
  <c r="AH32" i="7"/>
  <c r="AG32" i="7"/>
  <c r="AF32" i="7"/>
  <c r="AE32" i="7"/>
  <c r="AJ29" i="7"/>
  <c r="AI29" i="7"/>
  <c r="AH29" i="7"/>
  <c r="AG29" i="7"/>
  <c r="AF29" i="7"/>
  <c r="AE29" i="7"/>
  <c r="AJ26" i="7"/>
  <c r="AI26" i="7"/>
  <c r="AH26" i="7"/>
  <c r="AG26" i="7"/>
  <c r="AF26" i="7"/>
  <c r="AE26" i="7"/>
  <c r="AJ23" i="7"/>
  <c r="AI23" i="7"/>
  <c r="AH23" i="7"/>
  <c r="AG23" i="7"/>
  <c r="AF23" i="7"/>
  <c r="AE23" i="7"/>
  <c r="AJ20" i="7"/>
  <c r="AI20" i="7"/>
  <c r="AH20" i="7"/>
  <c r="AG20" i="7"/>
  <c r="AF20" i="7"/>
  <c r="AE20" i="7"/>
  <c r="AJ17" i="7"/>
  <c r="AI17" i="7"/>
  <c r="AH17" i="7"/>
  <c r="AG17" i="7"/>
  <c r="AF17" i="7"/>
  <c r="AE17" i="7"/>
  <c r="AJ14" i="7"/>
  <c r="AI14" i="7"/>
  <c r="AH14" i="7"/>
  <c r="AG14" i="7"/>
  <c r="AF14" i="7"/>
  <c r="AE14" i="7"/>
  <c r="AJ11" i="7"/>
  <c r="AI11" i="7"/>
  <c r="AH11" i="7"/>
  <c r="AG11" i="7"/>
  <c r="AF11" i="7"/>
  <c r="AE11" i="7"/>
  <c r="AJ40" i="7"/>
  <c r="AI40" i="7"/>
  <c r="AH40" i="7"/>
  <c r="AG40" i="7"/>
  <c r="AF40" i="7"/>
  <c r="AE40" i="7"/>
  <c r="AD40" i="7"/>
  <c r="AC40" i="7"/>
  <c r="AB40" i="7"/>
  <c r="AJ39" i="7"/>
  <c r="AI39" i="7"/>
  <c r="AH39" i="7"/>
  <c r="AG39" i="7"/>
  <c r="AF39" i="7"/>
  <c r="AE39" i="7"/>
  <c r="AD39" i="7"/>
  <c r="AC39" i="7"/>
  <c r="AB39" i="7"/>
  <c r="AD38" i="7"/>
  <c r="AC38" i="7"/>
  <c r="AJ37" i="7"/>
  <c r="AI37" i="7"/>
  <c r="AH37" i="7"/>
  <c r="AG37" i="7"/>
  <c r="AF37" i="7"/>
  <c r="AE37" i="7"/>
  <c r="AD37" i="7"/>
  <c r="AC37" i="7"/>
  <c r="AB37" i="7"/>
  <c r="AJ36" i="7"/>
  <c r="AI36" i="7"/>
  <c r="AH36" i="7"/>
  <c r="AG36" i="7"/>
  <c r="AF36" i="7"/>
  <c r="AE36" i="7"/>
  <c r="AD36" i="7"/>
  <c r="AC36" i="7"/>
  <c r="AB36" i="7"/>
  <c r="AD35" i="7"/>
  <c r="AC35" i="7"/>
  <c r="AJ34" i="7"/>
  <c r="AI34" i="7"/>
  <c r="AH34" i="7"/>
  <c r="AG34" i="7"/>
  <c r="AF34" i="7"/>
  <c r="AE34" i="7"/>
  <c r="AD34" i="7"/>
  <c r="AC34" i="7"/>
  <c r="AB34" i="7"/>
  <c r="AJ33" i="7"/>
  <c r="AI33" i="7"/>
  <c r="AH33" i="7"/>
  <c r="AG33" i="7"/>
  <c r="AF33" i="7"/>
  <c r="AE33" i="7"/>
  <c r="AD33" i="7"/>
  <c r="AC33" i="7"/>
  <c r="AB33" i="7"/>
  <c r="AD32" i="7"/>
  <c r="AC32" i="7"/>
  <c r="AJ31" i="7"/>
  <c r="AI31" i="7"/>
  <c r="AH31" i="7"/>
  <c r="AG31" i="7"/>
  <c r="AF31" i="7"/>
  <c r="AE31" i="7"/>
  <c r="AD31" i="7"/>
  <c r="AC31" i="7"/>
  <c r="AB31" i="7"/>
  <c r="AJ30" i="7"/>
  <c r="AI30" i="7"/>
  <c r="AH30" i="7"/>
  <c r="AG30" i="7"/>
  <c r="AF30" i="7"/>
  <c r="AE30" i="7"/>
  <c r="AD30" i="7"/>
  <c r="AC30" i="7"/>
  <c r="AB30" i="7"/>
  <c r="AD29" i="7"/>
  <c r="AC29" i="7"/>
  <c r="AJ28" i="7"/>
  <c r="AI28" i="7"/>
  <c r="AH28" i="7"/>
  <c r="AG28" i="7"/>
  <c r="AF28" i="7"/>
  <c r="AE28" i="7"/>
  <c r="AD28" i="7"/>
  <c r="AC28" i="7"/>
  <c r="AB28" i="7"/>
  <c r="AJ27" i="7"/>
  <c r="AI27" i="7"/>
  <c r="AH27" i="7"/>
  <c r="AG27" i="7"/>
  <c r="AF27" i="7"/>
  <c r="AE27" i="7"/>
  <c r="AD27" i="7"/>
  <c r="AC27" i="7"/>
  <c r="AB27" i="7"/>
  <c r="AD26" i="7"/>
  <c r="AC26" i="7"/>
  <c r="AJ25" i="7"/>
  <c r="AI25" i="7"/>
  <c r="AH25" i="7"/>
  <c r="AG25" i="7"/>
  <c r="AF25" i="7"/>
  <c r="AE25" i="7"/>
  <c r="AD25" i="7"/>
  <c r="AC25" i="7"/>
  <c r="AB25" i="7"/>
  <c r="AJ24" i="7"/>
  <c r="AI24" i="7"/>
  <c r="AH24" i="7"/>
  <c r="AG24" i="7"/>
  <c r="AF24" i="7"/>
  <c r="AE24" i="7"/>
  <c r="AD24" i="7"/>
  <c r="AC24" i="7"/>
  <c r="AB24" i="7"/>
  <c r="AD23" i="7"/>
  <c r="AC23" i="7"/>
  <c r="AJ22" i="7"/>
  <c r="AI22" i="7"/>
  <c r="AH22" i="7"/>
  <c r="AG22" i="7"/>
  <c r="AF22" i="7"/>
  <c r="AE22" i="7"/>
  <c r="AD22" i="7"/>
  <c r="AC22" i="7"/>
  <c r="AB22" i="7"/>
  <c r="AJ21" i="7"/>
  <c r="AI21" i="7"/>
  <c r="AH21" i="7"/>
  <c r="AG21" i="7"/>
  <c r="AF21" i="7"/>
  <c r="AE21" i="7"/>
  <c r="AD21" i="7"/>
  <c r="AC21" i="7"/>
  <c r="AB21" i="7"/>
  <c r="AD20" i="7"/>
  <c r="AC20" i="7"/>
  <c r="AJ19" i="7"/>
  <c r="AI19" i="7"/>
  <c r="AH19" i="7"/>
  <c r="AG19" i="7"/>
  <c r="AF19" i="7"/>
  <c r="AE19" i="7"/>
  <c r="AD19" i="7"/>
  <c r="AC19" i="7"/>
  <c r="AB19" i="7"/>
  <c r="AJ18" i="7"/>
  <c r="AI18" i="7"/>
  <c r="AH18" i="7"/>
  <c r="AG18" i="7"/>
  <c r="AF18" i="7"/>
  <c r="AE18" i="7"/>
  <c r="AD18" i="7"/>
  <c r="AC18" i="7"/>
  <c r="AB18" i="7"/>
  <c r="AD17" i="7"/>
  <c r="AC17" i="7"/>
  <c r="AJ16" i="7"/>
  <c r="AI16" i="7"/>
  <c r="AH16" i="7"/>
  <c r="AG16" i="7"/>
  <c r="AF16" i="7"/>
  <c r="AE16" i="7"/>
  <c r="AD16" i="7"/>
  <c r="AC16" i="7"/>
  <c r="AB16" i="7"/>
  <c r="AJ15" i="7"/>
  <c r="AI15" i="7"/>
  <c r="AH15" i="7"/>
  <c r="AG15" i="7"/>
  <c r="AF15" i="7"/>
  <c r="AE15" i="7"/>
  <c r="AD15" i="7"/>
  <c r="AC15" i="7"/>
  <c r="AB15" i="7"/>
  <c r="AD14" i="7"/>
  <c r="AC14" i="7"/>
  <c r="AJ13" i="7"/>
  <c r="AI13" i="7"/>
  <c r="AH13" i="7"/>
  <c r="AG13" i="7"/>
  <c r="AF13" i="7"/>
  <c r="AE13" i="7"/>
  <c r="AD13" i="7"/>
  <c r="AC13" i="7"/>
  <c r="AB13" i="7"/>
  <c r="AJ12" i="7"/>
  <c r="AI12" i="7"/>
  <c r="AH12" i="7"/>
  <c r="AG12" i="7"/>
  <c r="AF12" i="7"/>
  <c r="AE12" i="7"/>
  <c r="AD12" i="7"/>
  <c r="AC12" i="7"/>
  <c r="AB12" i="7"/>
  <c r="AD11" i="7"/>
  <c r="AC11" i="7"/>
  <c r="AK11" i="7" l="1"/>
  <c r="I46" i="7" l="1"/>
  <c r="AA38" i="7" l="1"/>
  <c r="Z38" i="7"/>
  <c r="Y38" i="7"/>
  <c r="X38" i="7"/>
  <c r="W38" i="7"/>
  <c r="V38" i="7"/>
  <c r="U38" i="7"/>
  <c r="T38" i="7"/>
  <c r="S38" i="7"/>
  <c r="R38" i="7"/>
  <c r="AK38" i="7"/>
  <c r="Q38" i="7"/>
  <c r="P38" i="7"/>
  <c r="O38" i="7"/>
  <c r="N38" i="7"/>
  <c r="M38" i="7"/>
  <c r="L38" i="7"/>
  <c r="K38" i="7"/>
  <c r="J38" i="7"/>
  <c r="I38" i="7"/>
  <c r="H38" i="7"/>
  <c r="AA35" i="7"/>
  <c r="Z35" i="7"/>
  <c r="Y35" i="7"/>
  <c r="X35" i="7"/>
  <c r="W35" i="7"/>
  <c r="V35" i="7"/>
  <c r="U35" i="7"/>
  <c r="T35" i="7"/>
  <c r="S35" i="7"/>
  <c r="R35" i="7"/>
  <c r="AK35" i="7"/>
  <c r="Q35" i="7"/>
  <c r="P35" i="7"/>
  <c r="O35" i="7"/>
  <c r="N35" i="7"/>
  <c r="M35" i="7"/>
  <c r="L35" i="7"/>
  <c r="K35" i="7"/>
  <c r="J35" i="7"/>
  <c r="I35" i="7"/>
  <c r="H35" i="7"/>
  <c r="AA32" i="7"/>
  <c r="Z32" i="7"/>
  <c r="Y32" i="7"/>
  <c r="X32" i="7"/>
  <c r="W32" i="7"/>
  <c r="V32" i="7"/>
  <c r="U32" i="7"/>
  <c r="T32" i="7"/>
  <c r="S32" i="7"/>
  <c r="R32" i="7"/>
  <c r="AK32" i="7"/>
  <c r="Q32" i="7"/>
  <c r="P32" i="7"/>
  <c r="O32" i="7"/>
  <c r="N32" i="7"/>
  <c r="M32" i="7"/>
  <c r="L32" i="7"/>
  <c r="K32" i="7"/>
  <c r="J32" i="7"/>
  <c r="I32" i="7"/>
  <c r="H32" i="7"/>
  <c r="AA29" i="7"/>
  <c r="Z29" i="7"/>
  <c r="Y29" i="7"/>
  <c r="X29" i="7"/>
  <c r="W29" i="7"/>
  <c r="V29" i="7"/>
  <c r="U29" i="7"/>
  <c r="T29" i="7"/>
  <c r="S29" i="7"/>
  <c r="R29" i="7"/>
  <c r="AK29" i="7"/>
  <c r="Q29" i="7"/>
  <c r="P29" i="7"/>
  <c r="O29" i="7"/>
  <c r="N29" i="7"/>
  <c r="M29" i="7"/>
  <c r="L29" i="7"/>
  <c r="K29" i="7"/>
  <c r="J29" i="7"/>
  <c r="I29" i="7"/>
  <c r="H29" i="7"/>
  <c r="AA26" i="7"/>
  <c r="Z26" i="7"/>
  <c r="Y26" i="7"/>
  <c r="X26" i="7"/>
  <c r="W26" i="7"/>
  <c r="V26" i="7"/>
  <c r="U26" i="7"/>
  <c r="T26" i="7"/>
  <c r="S26" i="7"/>
  <c r="R26" i="7"/>
  <c r="AK26" i="7"/>
  <c r="Q26" i="7"/>
  <c r="P26" i="7"/>
  <c r="O26" i="7"/>
  <c r="N26" i="7"/>
  <c r="M26" i="7"/>
  <c r="L26" i="7"/>
  <c r="K26" i="7"/>
  <c r="J26" i="7"/>
  <c r="I26" i="7"/>
  <c r="H26" i="7"/>
  <c r="AA23" i="7"/>
  <c r="Z23" i="7"/>
  <c r="Y23" i="7"/>
  <c r="X23" i="7"/>
  <c r="W23" i="7"/>
  <c r="V23" i="7"/>
  <c r="U23" i="7"/>
  <c r="T23" i="7"/>
  <c r="S23" i="7"/>
  <c r="R23" i="7"/>
  <c r="AK23" i="7"/>
  <c r="Q23" i="7"/>
  <c r="P23" i="7"/>
  <c r="O23" i="7"/>
  <c r="N23" i="7"/>
  <c r="M23" i="7"/>
  <c r="L23" i="7"/>
  <c r="K23" i="7"/>
  <c r="J23" i="7"/>
  <c r="I23" i="7"/>
  <c r="H23" i="7"/>
  <c r="AA20" i="7"/>
  <c r="Z20" i="7"/>
  <c r="Y20" i="7"/>
  <c r="X20" i="7"/>
  <c r="W20" i="7"/>
  <c r="V20" i="7"/>
  <c r="U20" i="7"/>
  <c r="T20" i="7"/>
  <c r="S20" i="7"/>
  <c r="R20" i="7"/>
  <c r="AK20" i="7"/>
  <c r="Q20" i="7"/>
  <c r="P20" i="7"/>
  <c r="O20" i="7"/>
  <c r="N20" i="7"/>
  <c r="M20" i="7"/>
  <c r="L20" i="7"/>
  <c r="K20" i="7"/>
  <c r="J20" i="7"/>
  <c r="I20" i="7"/>
  <c r="H20" i="7"/>
  <c r="AA17" i="7"/>
  <c r="Z17" i="7"/>
  <c r="Y17" i="7"/>
  <c r="X17" i="7"/>
  <c r="W17" i="7"/>
  <c r="V17" i="7"/>
  <c r="U17" i="7"/>
  <c r="T17" i="7"/>
  <c r="S17" i="7"/>
  <c r="R17" i="7"/>
  <c r="AK17" i="7"/>
  <c r="Q17" i="7"/>
  <c r="P17" i="7"/>
  <c r="O17" i="7"/>
  <c r="N17" i="7"/>
  <c r="M17" i="7"/>
  <c r="L17" i="7"/>
  <c r="K17" i="7"/>
  <c r="J17" i="7"/>
  <c r="I17" i="7"/>
  <c r="H17" i="7"/>
  <c r="D15" i="1"/>
  <c r="AA14" i="7" l="1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AK14" i="7"/>
  <c r="D16" i="1" l="1"/>
  <c r="D17" i="1"/>
  <c r="D18" i="1"/>
  <c r="D19" i="1"/>
  <c r="D20" i="1"/>
  <c r="D21" i="1"/>
  <c r="D22" i="1"/>
  <c r="D23" i="1"/>
  <c r="D24" i="1"/>
  <c r="D14" i="1"/>
  <c r="I44" i="7" l="1"/>
  <c r="I42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</calcChain>
</file>

<file path=xl/sharedStrings.xml><?xml version="1.0" encoding="utf-8"?>
<sst xmlns="http://schemas.openxmlformats.org/spreadsheetml/2006/main" count="88" uniqueCount="71">
  <si>
    <t>通番</t>
    <rPh sb="0" eb="1">
      <t>ツウ</t>
    </rPh>
    <phoneticPr fontId="1"/>
  </si>
  <si>
    <t>加入者番号</t>
    <rPh sb="0" eb="3">
      <t>カニュウシャ</t>
    </rPh>
    <rPh sb="3" eb="5">
      <t>バンゴウ</t>
    </rPh>
    <phoneticPr fontId="1"/>
  </si>
  <si>
    <t>氏
（漢字）</t>
    <rPh sb="0" eb="1">
      <t>シ</t>
    </rPh>
    <rPh sb="3" eb="5">
      <t>カンジ</t>
    </rPh>
    <phoneticPr fontId="1"/>
  </si>
  <si>
    <t>名
（漢字）</t>
    <rPh sb="0" eb="1">
      <t>ナ</t>
    </rPh>
    <rPh sb="3" eb="5">
      <t>カンジ</t>
    </rPh>
    <phoneticPr fontId="1"/>
  </si>
  <si>
    <t>報道</t>
    <rPh sb="0" eb="2">
      <t>ホウドウ</t>
    </rPh>
    <phoneticPr fontId="1"/>
  </si>
  <si>
    <t>花子</t>
    <rPh sb="0" eb="2">
      <t>ハナコ</t>
    </rPh>
    <phoneticPr fontId="1"/>
  </si>
  <si>
    <t>基礎年金番号</t>
    <rPh sb="0" eb="2">
      <t>キソ</t>
    </rPh>
    <rPh sb="2" eb="4">
      <t>ネンキン</t>
    </rPh>
    <rPh sb="4" eb="6">
      <t>バンゴウ</t>
    </rPh>
    <phoneticPr fontId="1"/>
  </si>
  <si>
    <t>資格取得
年月日</t>
    <rPh sb="0" eb="2">
      <t>シカク</t>
    </rPh>
    <rPh sb="2" eb="4">
      <t>シュトク</t>
    </rPh>
    <rPh sb="5" eb="8">
      <t>ネンガッピ</t>
    </rPh>
    <phoneticPr fontId="1"/>
  </si>
  <si>
    <t>－</t>
    <phoneticPr fontId="1"/>
  </si>
  <si>
    <t>事業所番号</t>
    <rPh sb="0" eb="3">
      <t>ジギョウショ</t>
    </rPh>
    <rPh sb="3" eb="5">
      <t>バンゴウ</t>
    </rPh>
    <phoneticPr fontId="1"/>
  </si>
  <si>
    <t>事業所名称</t>
    <rPh sb="0" eb="3">
      <t>ジギョウショ</t>
    </rPh>
    <rPh sb="3" eb="5">
      <t>メイショウ</t>
    </rPh>
    <phoneticPr fontId="1"/>
  </si>
  <si>
    <t>事業主氏名</t>
    <rPh sb="0" eb="3">
      <t>ジギョウヌシ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</si>
  <si>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</si>
  <si>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0011</t>
    <phoneticPr fontId="1"/>
  </si>
  <si>
    <t>056789</t>
    <phoneticPr fontId="1"/>
  </si>
  <si>
    <t>確定給付企業年金</t>
    <rPh sb="0" eb="8">
      <t>カクテイキュウフキギョウネンキン</t>
    </rPh>
    <phoneticPr fontId="3"/>
  </si>
  <si>
    <t>頁番号</t>
    <rPh sb="0" eb="1">
      <t>ページ</t>
    </rPh>
    <rPh sb="1" eb="3">
      <t>バンゴウ</t>
    </rPh>
    <phoneticPr fontId="3"/>
  </si>
  <si>
    <t>委託者番号</t>
    <rPh sb="0" eb="3">
      <t>イタクシャ</t>
    </rPh>
    <rPh sb="3" eb="5">
      <t>バンゴウ</t>
    </rPh>
    <phoneticPr fontId="3"/>
  </si>
  <si>
    <t>事業所番号</t>
    <rPh sb="0" eb="3">
      <t>ジギョウショ</t>
    </rPh>
    <rPh sb="3" eb="5">
      <t>バンゴウ</t>
    </rPh>
    <phoneticPr fontId="3"/>
  </si>
  <si>
    <t>事業所所在地</t>
    <rPh sb="0" eb="3">
      <t>ジギョウショ</t>
    </rPh>
    <rPh sb="3" eb="6">
      <t>ショザイチ</t>
    </rPh>
    <phoneticPr fontId="3"/>
  </si>
  <si>
    <t>受付日付印</t>
    <rPh sb="0" eb="2">
      <t>ウケツケ</t>
    </rPh>
    <rPh sb="2" eb="5">
      <t>ヒヅケイン</t>
    </rPh>
    <phoneticPr fontId="3"/>
  </si>
  <si>
    <t>事業所名称</t>
    <rPh sb="0" eb="3">
      <t>ジギョウショ</t>
    </rPh>
    <rPh sb="3" eb="5">
      <t>メイショウ</t>
    </rPh>
    <phoneticPr fontId="3"/>
  </si>
  <si>
    <t>事業主氏名</t>
    <rPh sb="0" eb="3">
      <t>ジギョウヌシ</t>
    </rPh>
    <rPh sb="3" eb="5">
      <t>シメイ</t>
    </rPh>
    <phoneticPr fontId="3"/>
  </si>
  <si>
    <t>電話</t>
    <rPh sb="0" eb="2">
      <t>デンワ</t>
    </rPh>
    <phoneticPr fontId="3"/>
  </si>
  <si>
    <t>提出日</t>
    <rPh sb="0" eb="2">
      <t>テイシュツ</t>
    </rPh>
    <rPh sb="2" eb="3">
      <t>ヒ</t>
    </rPh>
    <phoneticPr fontId="1"/>
  </si>
  <si>
    <t>提出</t>
    <rPh sb="0" eb="2">
      <t>テイシュツ</t>
    </rPh>
    <phoneticPr fontId="1"/>
  </si>
  <si>
    <t>入力状況</t>
    <rPh sb="0" eb="2">
      <t>ニュウリョク</t>
    </rPh>
    <rPh sb="2" eb="4">
      <t>ジョウキョウ</t>
    </rPh>
    <phoneticPr fontId="1"/>
  </si>
  <si>
    <t xml:space="preserve"> 加 入 者 基 礎 年 金 番 号 届 </t>
    <phoneticPr fontId="3"/>
  </si>
  <si>
    <t>加　入　者　番　号</t>
    <phoneticPr fontId="3"/>
  </si>
  <si>
    <t>基　礎　年　金　番　号</t>
    <phoneticPr fontId="3"/>
  </si>
  <si>
    <t>備　　　　考
（氏　名　等）</t>
    <rPh sb="0" eb="1">
      <t>ソナエ</t>
    </rPh>
    <rPh sb="5" eb="6">
      <t>コウ</t>
    </rPh>
    <rPh sb="8" eb="9">
      <t>シ</t>
    </rPh>
    <rPh sb="10" eb="11">
      <t>ナ</t>
    </rPh>
    <rPh sb="12" eb="13">
      <t>ナド</t>
    </rPh>
    <phoneticPr fontId="3"/>
  </si>
  <si>
    <t>事業所所在地</t>
    <rPh sb="0" eb="3">
      <t>ジギョウショ</t>
    </rPh>
    <rPh sb="3" eb="6">
      <t>ショザイチ</t>
    </rPh>
    <phoneticPr fontId="1"/>
  </si>
  <si>
    <t>作成に際してのご注意事項</t>
    <rPh sb="0" eb="2">
      <t>サクセイ</t>
    </rPh>
    <rPh sb="3" eb="4">
      <t>サイ</t>
    </rPh>
    <rPh sb="8" eb="10">
      <t>チュウイ</t>
    </rPh>
    <rPh sb="10" eb="12">
      <t>ジコウ</t>
    </rPh>
    <phoneticPr fontId="1"/>
  </si>
  <si>
    <t>・</t>
    <phoneticPr fontId="1"/>
  </si>
  <si>
    <t>「入力」シートに必要事項を入力し、「印刷」シートを印刷の上、当基金までご提出ください。</t>
    <rPh sb="1" eb="3">
      <t>ニュウリョク</t>
    </rPh>
    <rPh sb="8" eb="10">
      <t>ヒツヨウ</t>
    </rPh>
    <rPh sb="10" eb="12">
      <t>ジコウ</t>
    </rPh>
    <rPh sb="13" eb="15">
      <t>ニュウリョク</t>
    </rPh>
    <rPh sb="18" eb="20">
      <t>インサツ</t>
    </rPh>
    <rPh sb="25" eb="27">
      <t>インサツ</t>
    </rPh>
    <rPh sb="28" eb="29">
      <t>ウエ</t>
    </rPh>
    <rPh sb="30" eb="31">
      <t>トウ</t>
    </rPh>
    <rPh sb="31" eb="33">
      <t>キキン</t>
    </rPh>
    <rPh sb="36" eb="38">
      <t>テイシュツ</t>
    </rPh>
    <phoneticPr fontId="1"/>
  </si>
  <si>
    <t>なお、「入力」シートの一部または全てに入力を行わないまま「印刷」シートを印刷することで、一部または全てを手書きしてご提出いただくことも可能です。</t>
    <rPh sb="4" eb="6">
      <t>ニュウリョク</t>
    </rPh>
    <rPh sb="11" eb="13">
      <t>イチブ</t>
    </rPh>
    <rPh sb="16" eb="17">
      <t>スベ</t>
    </rPh>
    <rPh sb="19" eb="21">
      <t>ニュウリョク</t>
    </rPh>
    <rPh sb="22" eb="23">
      <t>オコナ</t>
    </rPh>
    <rPh sb="29" eb="31">
      <t>インサツ</t>
    </rPh>
    <rPh sb="36" eb="38">
      <t>インサツ</t>
    </rPh>
    <rPh sb="44" eb="46">
      <t>イチブ</t>
    </rPh>
    <rPh sb="49" eb="50">
      <t>スベ</t>
    </rPh>
    <rPh sb="52" eb="54">
      <t>テガ</t>
    </rPh>
    <rPh sb="58" eb="60">
      <t>テイシュツ</t>
    </rPh>
    <rPh sb="67" eb="69">
      <t>カノウ</t>
    </rPh>
    <phoneticPr fontId="1"/>
  </si>
  <si>
    <t>入力例の行は削除しないでください。</t>
    <rPh sb="0" eb="2">
      <t>ニュウリョク</t>
    </rPh>
    <rPh sb="2" eb="3">
      <t>レイ</t>
    </rPh>
    <rPh sb="4" eb="5">
      <t>ギョウ</t>
    </rPh>
    <rPh sb="6" eb="8">
      <t>サクジョ</t>
    </rPh>
    <phoneticPr fontId="1"/>
  </si>
  <si>
    <t>項目について</t>
    <rPh sb="0" eb="2">
      <t>コウモク</t>
    </rPh>
    <phoneticPr fontId="1"/>
  </si>
  <si>
    <t>事業所の情報を入力してください。</t>
    <rPh sb="0" eb="3">
      <t>ジギョウショ</t>
    </rPh>
    <rPh sb="4" eb="6">
      <t>ジョウホウ</t>
    </rPh>
    <rPh sb="7" eb="9">
      <t>ニュウリョク</t>
    </rPh>
    <phoneticPr fontId="1"/>
  </si>
  <si>
    <t>通番</t>
    <rPh sb="0" eb="2">
      <t>ツウバン</t>
    </rPh>
    <phoneticPr fontId="1"/>
  </si>
  <si>
    <t>氏（漢字）・名（漢字）</t>
    <rPh sb="0" eb="1">
      <t>シ</t>
    </rPh>
    <rPh sb="2" eb="4">
      <t>カンジ</t>
    </rPh>
    <rPh sb="6" eb="7">
      <t>メイ</t>
    </rPh>
    <rPh sb="8" eb="10">
      <t>カンジ</t>
    </rPh>
    <phoneticPr fontId="1"/>
  </si>
  <si>
    <t>氏名を漢字で入力してください。</t>
    <rPh sb="0" eb="2">
      <t>シメイ</t>
    </rPh>
    <rPh sb="3" eb="5">
      <t>カンジ</t>
    </rPh>
    <rPh sb="6" eb="8">
      <t>ニュウリョク</t>
    </rPh>
    <phoneticPr fontId="1"/>
  </si>
  <si>
    <t>このファイルは、加入者基礎年金番号届をご提出いただく際にご使用ください。</t>
    <rPh sb="8" eb="11">
      <t>カニュウシャ</t>
    </rPh>
    <rPh sb="11" eb="13">
      <t>キソ</t>
    </rPh>
    <rPh sb="13" eb="15">
      <t>ネンキン</t>
    </rPh>
    <rPh sb="15" eb="17">
      <t>バンゴウ</t>
    </rPh>
    <rPh sb="17" eb="18">
      <t>トドケ</t>
    </rPh>
    <rPh sb="20" eb="22">
      <t>テイシュツ</t>
    </rPh>
    <rPh sb="26" eb="27">
      <t>サイ</t>
    </rPh>
    <rPh sb="29" eb="31">
      <t>シヨウ</t>
    </rPh>
    <phoneticPr fontId="1"/>
  </si>
  <si>
    <t>資格取得年月日</t>
    <rPh sb="0" eb="2">
      <t>シカク</t>
    </rPh>
    <rPh sb="2" eb="4">
      <t>シュトク</t>
    </rPh>
    <rPh sb="4" eb="7">
      <t>ネンガッピ</t>
    </rPh>
    <phoneticPr fontId="1"/>
  </si>
  <si>
    <t>資格取得年月日を入力してください。</t>
    <rPh sb="0" eb="2">
      <t>シカク</t>
    </rPh>
    <rPh sb="2" eb="4">
      <t>シュトク</t>
    </rPh>
    <rPh sb="4" eb="7">
      <t>ネンガッピ</t>
    </rPh>
    <rPh sb="8" eb="10">
      <t>ニュウリョク</t>
    </rPh>
    <phoneticPr fontId="1"/>
  </si>
  <si>
    <t>基礎年金番号を4桁と6桁に分けて入力してください。</t>
    <rPh sb="0" eb="2">
      <t>キソ</t>
    </rPh>
    <rPh sb="2" eb="4">
      <t>ネンキン</t>
    </rPh>
    <rPh sb="4" eb="6">
      <t>バンゴウ</t>
    </rPh>
    <rPh sb="8" eb="9">
      <t>ケタ</t>
    </rPh>
    <rPh sb="11" eb="12">
      <t>ケタ</t>
    </rPh>
    <rPh sb="13" eb="14">
      <t>ワ</t>
    </rPh>
    <rPh sb="16" eb="18">
      <t>ニュウリョク</t>
    </rPh>
    <phoneticPr fontId="1"/>
  </si>
  <si>
    <t>入力例</t>
    <rPh sb="0" eb="2">
      <t>ニュウリョク</t>
    </rPh>
    <rPh sb="2" eb="3">
      <t>レイ</t>
    </rPh>
    <phoneticPr fontId="1"/>
  </si>
  <si>
    <t>10件を超えて入力する場合は、「印刷」シートを印刷後、「入力」シートの内容を抹消して入力しなおしてください。</t>
    <rPh sb="2" eb="3">
      <t>ケン</t>
    </rPh>
    <rPh sb="4" eb="5">
      <t>コ</t>
    </rPh>
    <rPh sb="7" eb="9">
      <t>ニュウリョク</t>
    </rPh>
    <rPh sb="11" eb="13">
      <t>バアイ</t>
    </rPh>
    <rPh sb="16" eb="18">
      <t>インサツ</t>
    </rPh>
    <rPh sb="23" eb="25">
      <t>インサツ</t>
    </rPh>
    <rPh sb="25" eb="26">
      <t>ゴ</t>
    </rPh>
    <rPh sb="28" eb="30">
      <t>ニュウリョク</t>
    </rPh>
    <rPh sb="35" eb="37">
      <t>ナイヨウ</t>
    </rPh>
    <rPh sb="38" eb="40">
      <t>マッショウ</t>
    </rPh>
    <rPh sb="42" eb="44">
      <t>ニュウリョク</t>
    </rPh>
    <phoneticPr fontId="1"/>
  </si>
  <si>
    <t>「1」から「10」まで連番で番号が入力されてありますので、上から順にデータを作成してください。</t>
    <phoneticPr fontId="1"/>
  </si>
  <si>
    <r>
      <rPr>
        <b/>
        <sz val="14"/>
        <color rgb="FFFF0000"/>
        <rFont val="ＭＳ Ｐゴシック"/>
        <family val="3"/>
        <charset val="128"/>
        <scheme val="minor"/>
      </rPr>
      <t>加入者基礎年金番号届</t>
    </r>
    <r>
      <rPr>
        <b/>
        <sz val="14"/>
        <color theme="1"/>
        <rFont val="ＭＳ Ｐゴシック"/>
        <family val="3"/>
        <charset val="128"/>
        <scheme val="minor"/>
      </rPr>
      <t>　作成要領</t>
    </r>
    <rPh sb="0" eb="3">
      <t>カニュウシャ</t>
    </rPh>
    <rPh sb="3" eb="5">
      <t>キソ</t>
    </rPh>
    <rPh sb="5" eb="7">
      <t>ネンキン</t>
    </rPh>
    <rPh sb="7" eb="9">
      <t>バンゴウ</t>
    </rPh>
    <rPh sb="9" eb="10">
      <t>トドケ</t>
    </rPh>
    <rPh sb="11" eb="13">
      <t>サクセイ</t>
    </rPh>
    <rPh sb="13" eb="15">
      <t>ヨウリョウ</t>
    </rPh>
    <phoneticPr fontId="1"/>
  </si>
  <si>
    <t>制度</t>
    <rPh sb="0" eb="2">
      <t>セイド</t>
    </rPh>
    <phoneticPr fontId="3"/>
  </si>
  <si>
    <t>店番号</t>
    <rPh sb="0" eb="1">
      <t>ミセ</t>
    </rPh>
    <rPh sb="1" eb="3">
      <t>バンゴウ</t>
    </rPh>
    <phoneticPr fontId="1"/>
  </si>
  <si>
    <t>異動種類</t>
    <rPh sb="0" eb="2">
      <t>イドウ</t>
    </rPh>
    <rPh sb="2" eb="4">
      <t>シュルイ</t>
    </rPh>
    <phoneticPr fontId="3"/>
  </si>
  <si>
    <t>通番</t>
    <rPh sb="0" eb="1">
      <t>ツウ</t>
    </rPh>
    <phoneticPr fontId="3"/>
  </si>
  <si>
    <t>フィールド№</t>
    <phoneticPr fontId="1"/>
  </si>
  <si>
    <t>－</t>
  </si>
  <si>
    <t>資　格　取　得　年　月　日</t>
    <rPh sb="0" eb="1">
      <t>シ</t>
    </rPh>
    <rPh sb="2" eb="3">
      <t>カク</t>
    </rPh>
    <rPh sb="4" eb="5">
      <t>トリ</t>
    </rPh>
    <rPh sb="6" eb="7">
      <t>エ</t>
    </rPh>
    <rPh sb="12" eb="13">
      <t>ヒ</t>
    </rPh>
    <phoneticPr fontId="3"/>
  </si>
  <si>
    <t>事務担当者氏名</t>
    <rPh sb="0" eb="2">
      <t>ジム</t>
    </rPh>
    <rPh sb="2" eb="5">
      <t>タントウシャ</t>
    </rPh>
    <rPh sb="5" eb="7">
      <t>シメイ</t>
    </rPh>
    <phoneticPr fontId="1"/>
  </si>
  <si>
    <t>事業所番号・事業所所在地・事業所名称・
事業主氏名・電話番号</t>
    <rPh sb="0" eb="3">
      <t>ジギョウショ</t>
    </rPh>
    <rPh sb="3" eb="5">
      <t>バンゴウ</t>
    </rPh>
    <rPh sb="6" eb="9">
      <t>ジギョウショ</t>
    </rPh>
    <rPh sb="9" eb="12">
      <t>ショザイチ</t>
    </rPh>
    <rPh sb="13" eb="16">
      <t>ジギョウショ</t>
    </rPh>
    <rPh sb="16" eb="18">
      <t>メイショウ</t>
    </rPh>
    <rPh sb="20" eb="23">
      <t>ジギョウヌシ</t>
    </rPh>
    <rPh sb="23" eb="25">
      <t>シメイ</t>
    </rPh>
    <rPh sb="26" eb="28">
      <t>デンワ</t>
    </rPh>
    <rPh sb="28" eb="30">
      <t>バンゴウ</t>
    </rPh>
    <phoneticPr fontId="1"/>
  </si>
  <si>
    <t>事務担当者氏名・電話番号</t>
    <rPh sb="0" eb="2">
      <t>ジム</t>
    </rPh>
    <rPh sb="2" eb="5">
      <t>タントウシャ</t>
    </rPh>
    <rPh sb="5" eb="7">
      <t>シメイ</t>
    </rPh>
    <rPh sb="8" eb="10">
      <t>デンワ</t>
    </rPh>
    <rPh sb="10" eb="12">
      <t>バンゴウ</t>
    </rPh>
    <phoneticPr fontId="1"/>
  </si>
  <si>
    <t>電話</t>
    <rPh sb="0" eb="2">
      <t>デンワ</t>
    </rPh>
    <phoneticPr fontId="1"/>
  </si>
  <si>
    <t>事務担当者氏名</t>
    <phoneticPr fontId="1"/>
  </si>
  <si>
    <t>A</t>
    <phoneticPr fontId="1"/>
  </si>
  <si>
    <t>一度に、10件まで入力することができます。</t>
    <rPh sb="0" eb="2">
      <t>イチド</t>
    </rPh>
    <rPh sb="6" eb="7">
      <t>ケン</t>
    </rPh>
    <rPh sb="9" eb="11">
      <t>ニュウリョク</t>
    </rPh>
    <phoneticPr fontId="1"/>
  </si>
  <si>
    <t>事務担当者の情報を入力してください。
社会保険労務士事務所等に委託している場合は、委託先の情報を入力してください。</t>
    <rPh sb="0" eb="2">
      <t>ジム</t>
    </rPh>
    <rPh sb="2" eb="5">
      <t>タントウシャ</t>
    </rPh>
    <rPh sb="6" eb="8">
      <t>ジョウホウ</t>
    </rPh>
    <rPh sb="9" eb="11">
      <t>ニュウリョク</t>
    </rPh>
    <rPh sb="19" eb="21">
      <t>シャカイ</t>
    </rPh>
    <rPh sb="21" eb="23">
      <t>ホケン</t>
    </rPh>
    <rPh sb="23" eb="26">
      <t>ロウムシ</t>
    </rPh>
    <rPh sb="26" eb="28">
      <t>ジム</t>
    </rPh>
    <rPh sb="28" eb="29">
      <t>ショ</t>
    </rPh>
    <rPh sb="29" eb="30">
      <t>トウ</t>
    </rPh>
    <rPh sb="31" eb="33">
      <t>イタク</t>
    </rPh>
    <rPh sb="37" eb="39">
      <t>バアイ</t>
    </rPh>
    <rPh sb="41" eb="44">
      <t>イタクサキ</t>
    </rPh>
    <rPh sb="45" eb="47">
      <t>ジョウホウ</t>
    </rPh>
    <rPh sb="48" eb="50">
      <t>ニュウリョク</t>
    </rPh>
    <phoneticPr fontId="1"/>
  </si>
  <si>
    <t>全ての項目が入力されていると「提出可」、未入力の項目があると「未入力あり」と表示されます。
全ての項目について入力が必要です。</t>
    <rPh sb="0" eb="1">
      <t>スベ</t>
    </rPh>
    <rPh sb="3" eb="5">
      <t>コウモク</t>
    </rPh>
    <rPh sb="6" eb="8">
      <t>ニュウリョク</t>
    </rPh>
    <rPh sb="15" eb="17">
      <t>テイシュツ</t>
    </rPh>
    <rPh sb="17" eb="18">
      <t>カ</t>
    </rPh>
    <rPh sb="20" eb="23">
      <t>ミニュウリョク</t>
    </rPh>
    <rPh sb="24" eb="26">
      <t>コウモク</t>
    </rPh>
    <rPh sb="31" eb="34">
      <t>ミニュウリョク</t>
    </rPh>
    <rPh sb="38" eb="40">
      <t>ヒョウジ</t>
    </rPh>
    <rPh sb="46" eb="47">
      <t>スベ</t>
    </rPh>
    <rPh sb="49" eb="51">
      <t>コウモク</t>
    </rPh>
    <rPh sb="55" eb="57">
      <t>ニュウリョク</t>
    </rPh>
    <rPh sb="58" eb="60">
      <t>ヒツヨウ</t>
    </rPh>
    <phoneticPr fontId="1"/>
  </si>
  <si>
    <t>提出日</t>
    <rPh sb="0" eb="2">
      <t>テイシュツ</t>
    </rPh>
    <rPh sb="2" eb="3">
      <t>ビ</t>
    </rPh>
    <phoneticPr fontId="1"/>
  </si>
  <si>
    <t>提出年月日を入力してください。</t>
    <rPh sb="0" eb="2">
      <t>テイシュツ</t>
    </rPh>
    <rPh sb="2" eb="5">
      <t>ネンガッピ</t>
    </rPh>
    <rPh sb="6" eb="8">
      <t>ニュウリョク</t>
    </rPh>
    <phoneticPr fontId="1"/>
  </si>
  <si>
    <t>「加入者資格取得届」等により既に届け出ている基礎年金番号を訂正する際には「加入者に関する（変更・訂正）届」をご使用ください。</t>
    <rPh sb="1" eb="9">
      <t>カニュウシャシカクシュトクトドケ</t>
    </rPh>
    <rPh sb="10" eb="11">
      <t>トウ</t>
    </rPh>
    <rPh sb="14" eb="15">
      <t>スデ</t>
    </rPh>
    <rPh sb="16" eb="17">
      <t>トド</t>
    </rPh>
    <rPh sb="18" eb="19">
      <t>デ</t>
    </rPh>
    <rPh sb="22" eb="24">
      <t>キソ</t>
    </rPh>
    <rPh sb="24" eb="26">
      <t>ネンキン</t>
    </rPh>
    <rPh sb="26" eb="28">
      <t>バンゴウ</t>
    </rPh>
    <rPh sb="29" eb="31">
      <t>テイセイ</t>
    </rPh>
    <rPh sb="33" eb="34">
      <t>サイ</t>
    </rPh>
    <rPh sb="37" eb="40">
      <t>カニュウシャ</t>
    </rPh>
    <rPh sb="41" eb="42">
      <t>カン</t>
    </rPh>
    <rPh sb="45" eb="47">
      <t>ヘンコウ</t>
    </rPh>
    <rPh sb="48" eb="50">
      <t>テイセイ</t>
    </rPh>
    <rPh sb="51" eb="52">
      <t>トドケ</t>
    </rPh>
    <rPh sb="55" eb="57">
      <t>シヨウ</t>
    </rPh>
    <phoneticPr fontId="1"/>
  </si>
  <si>
    <r>
      <rPr>
        <sz val="9"/>
        <color rgb="FFFF0000"/>
        <rFont val="ＭＳ Ｐゴシック"/>
        <family val="3"/>
        <charset val="128"/>
        <scheme val="minor"/>
      </rPr>
      <t>加入者番号を必ず入力してください。健康保険・厚生年金保険の被保険者番号とは異なります。</t>
    </r>
    <r>
      <rPr>
        <sz val="9"/>
        <color theme="1"/>
        <rFont val="ＭＳ Ｐゴシック"/>
        <family val="3"/>
        <charset val="128"/>
        <scheme val="minor"/>
      </rPr>
      <t xml:space="preserve">
入力が無い場合、再提出をお願いする場合があります。</t>
    </r>
    <rPh sb="0" eb="3">
      <t>カニュウシャ</t>
    </rPh>
    <rPh sb="3" eb="5">
      <t>バンゴウ</t>
    </rPh>
    <rPh sb="6" eb="7">
      <t>カナラ</t>
    </rPh>
    <rPh sb="8" eb="10">
      <t>ニュウリョク</t>
    </rPh>
    <rPh sb="17" eb="19">
      <t>ケンコウ</t>
    </rPh>
    <rPh sb="19" eb="21">
      <t>ホケン</t>
    </rPh>
    <rPh sb="22" eb="24">
      <t>コウセイ</t>
    </rPh>
    <rPh sb="24" eb="26">
      <t>ネンキン</t>
    </rPh>
    <rPh sb="26" eb="28">
      <t>ホケン</t>
    </rPh>
    <rPh sb="29" eb="33">
      <t>ヒホケンシャ</t>
    </rPh>
    <rPh sb="33" eb="35">
      <t>バンゴウ</t>
    </rPh>
    <rPh sb="37" eb="38">
      <t>コト</t>
    </rPh>
    <rPh sb="44" eb="46">
      <t>ニュウリョク</t>
    </rPh>
    <rPh sb="47" eb="48">
      <t>ナ</t>
    </rPh>
    <rPh sb="49" eb="51">
      <t>バアイ</t>
    </rPh>
    <rPh sb="52" eb="55">
      <t>サイテイシュツ</t>
    </rPh>
    <rPh sb="57" eb="58">
      <t>ネガ</t>
    </rPh>
    <rPh sb="61" eb="63">
      <t>バアイ</t>
    </rPh>
    <phoneticPr fontId="1"/>
  </si>
  <si>
    <t>行、列及びセルの切り取り、削除、挿入及び並べ替え等は行わないでください。（入力が可能なセル以外には保護がかかっています。）</t>
    <rPh sb="0" eb="1">
      <t>ギョウ</t>
    </rPh>
    <rPh sb="2" eb="3">
      <t>レツ</t>
    </rPh>
    <rPh sb="3" eb="4">
      <t>オヨ</t>
    </rPh>
    <rPh sb="8" eb="9">
      <t>キ</t>
    </rPh>
    <rPh sb="10" eb="11">
      <t>ト</t>
    </rPh>
    <rPh sb="13" eb="15">
      <t>サクジョ</t>
    </rPh>
    <rPh sb="16" eb="18">
      <t>ソウニュウ</t>
    </rPh>
    <rPh sb="18" eb="19">
      <t>オヨ</t>
    </rPh>
    <rPh sb="20" eb="21">
      <t>ナラ</t>
    </rPh>
    <rPh sb="22" eb="23">
      <t>カ</t>
    </rPh>
    <rPh sb="24" eb="25">
      <t>トウ</t>
    </rPh>
    <rPh sb="26" eb="27">
      <t>オコナ</t>
    </rPh>
    <rPh sb="37" eb="39">
      <t>ニュウリョク</t>
    </rPh>
    <rPh sb="40" eb="42">
      <t>カノウ</t>
    </rPh>
    <rPh sb="45" eb="47">
      <t>イガイ</t>
    </rPh>
    <rPh sb="49" eb="51">
      <t>ホゴ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</si>
</sst>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e\.mm\.dd"/>
    <numFmt numFmtId="177" formatCode="mm"/>
  </numFmts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0"/>
      <color theme="1"/>
      <name val="HG丸ｺﾞｼｯｸM-PRO"/>
      <family val="2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20"/>
      <name val="ＭＳ 明朝"/>
      <family val="1"/>
      <charset val="128"/>
    </font>
    <font>
      <u/>
      <sz val="2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u/>
      <sz val="14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rgb="FFFF0000"/>
      <name val="ＭＳ Ｐゴシック"/>
      <family val="2"/>
      <charset val="128"/>
      <scheme val="minor"/>
    </font>
    <font>
      <sz val="9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AEEF3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 diagonalUp="1">
      <left/>
      <right/>
      <top/>
      <bottom/>
      <diagonal style="dotted">
        <color indexed="64"/>
      </diagonal>
    </border>
    <border diagonalDown="1">
      <left/>
      <right/>
      <top/>
      <bottom/>
      <diagonal style="dotted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</cellStyleXfs>
  <cellXfs count="255">
    <xf numFmtId="0" fontId="0" fillId="0" borderId="0" xfId="0">
      <alignment vertical="center"/>
    </xf>
    <xf numFmtId="0" fontId="0" fillId="0" borderId="1" xfId="0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76" fontId="0" fillId="0" borderId="1" xfId="0" applyNumberFormat="1" applyBorder="1" applyAlignment="1" applyProtection="1">
      <alignment horizontal="center" vertical="center"/>
      <protection locked="0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44" xfId="0" applyFont="1" applyBorder="1">
      <alignment vertical="center"/>
    </xf>
    <xf numFmtId="0" fontId="6" fillId="0" borderId="34" xfId="0" applyFont="1" applyBorder="1">
      <alignment vertical="center"/>
    </xf>
    <xf numFmtId="0" fontId="7" fillId="0" borderId="0" xfId="0" applyFont="1">
      <alignment vertical="center"/>
    </xf>
    <xf numFmtId="0" fontId="11" fillId="0" borderId="0" xfId="1" applyFont="1">
      <alignment vertical="center"/>
    </xf>
    <xf numFmtId="0" fontId="12" fillId="0" borderId="0" xfId="1" applyFont="1" applyAlignment="1">
      <alignment horizontal="center"/>
    </xf>
    <xf numFmtId="0" fontId="12" fillId="0" borderId="0" xfId="1" applyFont="1" applyAlignment="1"/>
    <xf numFmtId="0" fontId="13" fillId="0" borderId="0" xfId="1" applyFont="1" applyAlignment="1"/>
    <xf numFmtId="0" fontId="14" fillId="0" borderId="0" xfId="1" applyFont="1">
      <alignment vertical="center"/>
    </xf>
    <xf numFmtId="0" fontId="10" fillId="0" borderId="0" xfId="1" applyFont="1" applyAlignment="1">
      <alignment horizontal="right" vertical="center"/>
    </xf>
    <xf numFmtId="0" fontId="15" fillId="0" borderId="0" xfId="1" applyFont="1" applyAlignment="1">
      <alignment horizontal="center" vertical="center"/>
    </xf>
    <xf numFmtId="0" fontId="16" fillId="0" borderId="0" xfId="1" applyFont="1" applyAlignment="1">
      <alignment horizontal="right" vertical="top"/>
    </xf>
    <xf numFmtId="0" fontId="17" fillId="0" borderId="0" xfId="1" applyFont="1" applyAlignment="1">
      <alignment horizontal="center"/>
    </xf>
    <xf numFmtId="0" fontId="16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4" fillId="0" borderId="0" xfId="1" quotePrefix="1" applyFont="1" applyAlignment="1">
      <alignment horizontal="center" vertical="center"/>
    </xf>
    <xf numFmtId="0" fontId="16" fillId="2" borderId="40" xfId="1" applyFont="1" applyFill="1" applyBorder="1" applyAlignment="1">
      <alignment horizontal="left" vertical="top"/>
    </xf>
    <xf numFmtId="0" fontId="16" fillId="2" borderId="46" xfId="1" applyFont="1" applyFill="1" applyBorder="1" applyAlignment="1">
      <alignment horizontal="right" vertical="top"/>
    </xf>
    <xf numFmtId="0" fontId="14" fillId="2" borderId="40" xfId="1" applyFont="1" applyFill="1" applyBorder="1">
      <alignment vertical="center"/>
    </xf>
    <xf numFmtId="0" fontId="14" fillId="2" borderId="46" xfId="1" applyFont="1" applyFill="1" applyBorder="1">
      <alignment vertical="center"/>
    </xf>
    <xf numFmtId="0" fontId="14" fillId="0" borderId="28" xfId="1" applyFont="1" applyBorder="1">
      <alignment vertical="center"/>
    </xf>
    <xf numFmtId="0" fontId="16" fillId="2" borderId="28" xfId="1" applyFont="1" applyFill="1" applyBorder="1" applyAlignment="1">
      <alignment horizontal="left"/>
    </xf>
    <xf numFmtId="0" fontId="16" fillId="2" borderId="12" xfId="1" applyFont="1" applyFill="1" applyBorder="1" applyAlignment="1">
      <alignment horizontal="right"/>
    </xf>
    <xf numFmtId="0" fontId="16" fillId="2" borderId="30" xfId="1" applyFont="1" applyFill="1" applyBorder="1" applyAlignment="1">
      <alignment horizontal="right"/>
    </xf>
    <xf numFmtId="0" fontId="14" fillId="0" borderId="28" xfId="1" applyFont="1" applyBorder="1" applyAlignment="1">
      <alignment horizontal="center" vertical="center"/>
    </xf>
    <xf numFmtId="0" fontId="16" fillId="0" borderId="28" xfId="1" applyFont="1" applyBorder="1" applyAlignment="1">
      <alignment vertical="center" wrapText="1"/>
    </xf>
    <xf numFmtId="0" fontId="16" fillId="0" borderId="0" xfId="1" applyFont="1" applyAlignment="1">
      <alignment vertical="center" wrapText="1"/>
    </xf>
    <xf numFmtId="0" fontId="11" fillId="0" borderId="28" xfId="1" applyFont="1" applyBorder="1">
      <alignment vertical="center"/>
    </xf>
    <xf numFmtId="0" fontId="11" fillId="0" borderId="0" xfId="1" applyFont="1" applyAlignment="1">
      <alignment horizontal="right" vertical="center"/>
    </xf>
    <xf numFmtId="177" fontId="14" fillId="0" borderId="28" xfId="1" applyNumberFormat="1" applyFont="1" applyBorder="1">
      <alignment vertical="center"/>
    </xf>
    <xf numFmtId="177" fontId="14" fillId="0" borderId="0" xfId="1" applyNumberFormat="1" applyFont="1">
      <alignment vertical="center"/>
    </xf>
    <xf numFmtId="0" fontId="18" fillId="0" borderId="0" xfId="1" applyFont="1">
      <alignment vertical="center"/>
    </xf>
    <xf numFmtId="0" fontId="11" fillId="0" borderId="41" xfId="1" applyFont="1" applyBorder="1">
      <alignment vertical="center"/>
    </xf>
    <xf numFmtId="0" fontId="11" fillId="0" borderId="42" xfId="1" applyFont="1" applyBorder="1">
      <alignment vertical="center"/>
    </xf>
    <xf numFmtId="0" fontId="11" fillId="0" borderId="2" xfId="1" applyFont="1" applyBorder="1">
      <alignment vertical="center"/>
    </xf>
    <xf numFmtId="0" fontId="0" fillId="0" borderId="79" xfId="0" applyBorder="1" applyAlignment="1" applyProtection="1">
      <alignment horizontal="left" vertical="center" indent="1"/>
      <protection locked="0"/>
    </xf>
    <xf numFmtId="0" fontId="10" fillId="0" borderId="0" xfId="1" applyFont="1">
      <alignment vertical="center"/>
    </xf>
    <xf numFmtId="0" fontId="14" fillId="0" borderId="8" xfId="1" quotePrefix="1" applyFont="1" applyBorder="1" applyAlignment="1">
      <alignment horizontal="center" vertical="center"/>
    </xf>
    <xf numFmtId="49" fontId="0" fillId="0" borderId="3" xfId="0" applyNumberFormat="1" applyBorder="1" applyAlignment="1" applyProtection="1">
      <alignment horizontal="center" vertical="center"/>
      <protection locked="0"/>
    </xf>
    <xf numFmtId="49" fontId="0" fillId="0" borderId="5" xfId="0" applyNumberFormat="1" applyBorder="1" applyAlignment="1" applyProtection="1">
      <alignment horizontal="center" vertical="center"/>
      <protection locked="0"/>
    </xf>
    <xf numFmtId="176" fontId="0" fillId="0" borderId="1" xfId="0" applyNumberFormat="1" applyBorder="1" applyAlignment="1" applyProtection="1">
      <alignment horizontal="left" vertical="center" indent="1"/>
      <protection locked="0"/>
    </xf>
    <xf numFmtId="0" fontId="6" fillId="0" borderId="0" xfId="0" applyFont="1">
      <alignment vertical="center"/>
    </xf>
    <xf numFmtId="0" fontId="22" fillId="0" borderId="0" xfId="0" applyFont="1">
      <alignment vertical="center"/>
    </xf>
    <xf numFmtId="49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right" vertical="center"/>
    </xf>
    <xf numFmtId="49" fontId="0" fillId="3" borderId="3" xfId="0" applyNumberFormat="1" applyFill="1" applyBorder="1" applyAlignment="1">
      <alignment horizontal="center" vertical="center"/>
    </xf>
    <xf numFmtId="49" fontId="0" fillId="3" borderId="4" xfId="0" applyNumberFormat="1" applyFill="1" applyBorder="1" applyAlignment="1">
      <alignment horizontal="center" vertical="center"/>
    </xf>
    <xf numFmtId="49" fontId="0" fillId="3" borderId="5" xfId="0" applyNumberForma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0" fillId="0" borderId="4" xfId="0" applyBorder="1" applyAlignment="1">
      <alignment horizontal="left" vertical="center" indent="1"/>
    </xf>
    <xf numFmtId="0" fontId="0" fillId="0" borderId="2" xfId="0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6" fillId="0" borderId="7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6" fillId="0" borderId="65" xfId="0" applyFont="1" applyBorder="1" applyAlignment="1">
      <alignment horizontal="left" vertical="center"/>
    </xf>
    <xf numFmtId="0" fontId="6" fillId="0" borderId="63" xfId="0" applyFont="1" applyBorder="1" applyAlignment="1">
      <alignment horizontal="left" vertical="center"/>
    </xf>
    <xf numFmtId="0" fontId="6" fillId="0" borderId="66" xfId="0" applyFont="1" applyBorder="1" applyAlignment="1">
      <alignment horizontal="left" vertical="center"/>
    </xf>
    <xf numFmtId="0" fontId="6" fillId="0" borderId="72" xfId="0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6" fillId="0" borderId="75" xfId="0" applyFont="1" applyBorder="1" applyAlignment="1">
      <alignment horizontal="center" vertical="center"/>
    </xf>
    <xf numFmtId="0" fontId="6" fillId="0" borderId="67" xfId="0" applyFont="1" applyBorder="1" applyAlignment="1">
      <alignment horizontal="left" vertical="center"/>
    </xf>
    <xf numFmtId="0" fontId="6" fillId="0" borderId="68" xfId="0" applyFont="1" applyBorder="1" applyAlignment="1">
      <alignment horizontal="left" vertical="center"/>
    </xf>
    <xf numFmtId="0" fontId="6" fillId="0" borderId="69" xfId="0" applyFont="1" applyBorder="1" applyAlignment="1">
      <alignment horizontal="left" vertical="center"/>
    </xf>
    <xf numFmtId="0" fontId="6" fillId="0" borderId="76" xfId="0" applyFont="1" applyBorder="1" applyAlignment="1">
      <alignment horizontal="left" vertical="center"/>
    </xf>
    <xf numFmtId="0" fontId="6" fillId="0" borderId="44" xfId="0" applyFont="1" applyBorder="1" applyAlignment="1">
      <alignment horizontal="left" vertical="center"/>
    </xf>
    <xf numFmtId="0" fontId="6" fillId="0" borderId="45" xfId="0" applyFont="1" applyBorder="1" applyAlignment="1">
      <alignment horizontal="left" vertical="center"/>
    </xf>
    <xf numFmtId="0" fontId="6" fillId="0" borderId="72" xfId="0" applyFont="1" applyBorder="1" applyAlignment="1">
      <alignment horizontal="center" vertical="center" wrapText="1"/>
    </xf>
    <xf numFmtId="0" fontId="6" fillId="0" borderId="80" xfId="0" applyFont="1" applyBorder="1" applyAlignment="1">
      <alignment horizontal="center" vertical="center"/>
    </xf>
    <xf numFmtId="0" fontId="6" fillId="0" borderId="81" xfId="0" applyFont="1" applyBorder="1" applyAlignment="1">
      <alignment horizontal="center" vertical="center"/>
    </xf>
    <xf numFmtId="0" fontId="6" fillId="0" borderId="67" xfId="0" applyFont="1" applyBorder="1" applyAlignment="1">
      <alignment horizontal="left" vertical="center" wrapText="1"/>
    </xf>
    <xf numFmtId="0" fontId="6" fillId="0" borderId="68" xfId="0" applyFont="1" applyBorder="1" applyAlignment="1">
      <alignment horizontal="left" vertical="center" wrapText="1"/>
    </xf>
    <xf numFmtId="0" fontId="6" fillId="0" borderId="69" xfId="0" applyFont="1" applyBorder="1" applyAlignment="1">
      <alignment horizontal="left" vertical="center" wrapText="1"/>
    </xf>
    <xf numFmtId="0" fontId="6" fillId="0" borderId="7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34" xfId="0" applyFont="1" applyBorder="1" applyAlignment="1">
      <alignment horizontal="left" vertical="center" wrapText="1"/>
    </xf>
    <xf numFmtId="0" fontId="6" fillId="0" borderId="65" xfId="0" applyFont="1" applyBorder="1" applyAlignment="1">
      <alignment horizontal="left" vertical="center" wrapText="1"/>
    </xf>
    <xf numFmtId="0" fontId="6" fillId="0" borderId="63" xfId="0" applyFont="1" applyBorder="1" applyAlignment="1">
      <alignment horizontal="left" vertical="center" wrapText="1"/>
    </xf>
    <xf numFmtId="0" fontId="6" fillId="0" borderId="66" xfId="0" applyFont="1" applyBorder="1" applyAlignment="1">
      <alignment horizontal="left" vertical="center" wrapText="1"/>
    </xf>
    <xf numFmtId="0" fontId="6" fillId="0" borderId="82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6" fillId="0" borderId="8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61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20" fillId="0" borderId="64" xfId="0" applyFont="1" applyBorder="1" applyAlignment="1">
      <alignment horizontal="center" vertical="center"/>
    </xf>
    <xf numFmtId="0" fontId="6" fillId="0" borderId="62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20" fillId="0" borderId="67" xfId="0" applyFont="1" applyBorder="1" applyAlignment="1">
      <alignment horizontal="left" vertical="center" wrapText="1"/>
    </xf>
    <xf numFmtId="0" fontId="20" fillId="0" borderId="68" xfId="0" applyFont="1" applyBorder="1" applyAlignment="1">
      <alignment horizontal="left" vertical="center"/>
    </xf>
    <xf numFmtId="0" fontId="20" fillId="0" borderId="69" xfId="0" applyFont="1" applyBorder="1" applyAlignment="1">
      <alignment horizontal="left" vertical="center"/>
    </xf>
    <xf numFmtId="0" fontId="20" fillId="0" borderId="65" xfId="0" applyFont="1" applyBorder="1" applyAlignment="1">
      <alignment horizontal="left" vertical="center"/>
    </xf>
    <xf numFmtId="0" fontId="20" fillId="0" borderId="63" xfId="0" applyFont="1" applyBorder="1" applyAlignment="1">
      <alignment horizontal="left" vertical="center"/>
    </xf>
    <xf numFmtId="0" fontId="20" fillId="0" borderId="66" xfId="0" applyFont="1" applyBorder="1" applyAlignment="1">
      <alignment horizontal="left" vertical="center"/>
    </xf>
    <xf numFmtId="0" fontId="0" fillId="0" borderId="1" xfId="0" applyBorder="1" applyAlignment="1" applyProtection="1">
      <alignment horizontal="left" vertical="center" indent="1"/>
      <protection locked="0"/>
    </xf>
    <xf numFmtId="0" fontId="0" fillId="0" borderId="43" xfId="0" applyBorder="1" applyAlignment="1" applyProtection="1">
      <alignment horizontal="left" vertical="center" indent="1"/>
      <protection locked="0"/>
    </xf>
    <xf numFmtId="0" fontId="0" fillId="0" borderId="44" xfId="0" applyBorder="1" applyAlignment="1" applyProtection="1">
      <alignment horizontal="left" vertical="center" indent="1"/>
      <protection locked="0"/>
    </xf>
    <xf numFmtId="0" fontId="0" fillId="0" borderId="45" xfId="0" applyBorder="1" applyAlignment="1" applyProtection="1">
      <alignment horizontal="left" vertical="center" indent="1"/>
      <protection locked="0"/>
    </xf>
    <xf numFmtId="0" fontId="0" fillId="0" borderId="3" xfId="0" applyBorder="1" applyAlignment="1" applyProtection="1">
      <alignment horizontal="left" vertical="center" indent="1"/>
      <protection locked="0"/>
    </xf>
    <xf numFmtId="0" fontId="0" fillId="0" borderId="5" xfId="0" applyBorder="1" applyAlignment="1" applyProtection="1">
      <alignment horizontal="left" vertical="center" indent="1"/>
      <protection locked="0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21" fillId="0" borderId="3" xfId="0" applyFont="1" applyBorder="1" applyAlignment="1" applyProtection="1">
      <alignment horizontal="left" vertical="center" indent="1"/>
      <protection locked="0"/>
    </xf>
    <xf numFmtId="0" fontId="21" fillId="0" borderId="5" xfId="0" applyFont="1" applyBorder="1" applyAlignment="1" applyProtection="1">
      <alignment horizontal="left" vertical="center" indent="1"/>
      <protection locked="0"/>
    </xf>
    <xf numFmtId="0" fontId="0" fillId="4" borderId="3" xfId="0" applyFill="1" applyBorder="1" applyAlignment="1">
      <alignment horizontal="left" vertical="center" indent="1"/>
    </xf>
    <xf numFmtId="0" fontId="0" fillId="4" borderId="5" xfId="0" applyFill="1" applyBorder="1" applyAlignment="1">
      <alignment horizontal="left" vertical="center" indent="1"/>
    </xf>
    <xf numFmtId="0" fontId="21" fillId="2" borderId="3" xfId="0" applyFont="1" applyFill="1" applyBorder="1" applyAlignment="1">
      <alignment horizontal="left" vertical="center" indent="1"/>
    </xf>
    <xf numFmtId="0" fontId="21" fillId="2" borderId="5" xfId="0" applyFont="1" applyFill="1" applyBorder="1" applyAlignment="1">
      <alignment horizontal="left" vertical="center" indent="1"/>
    </xf>
    <xf numFmtId="0" fontId="11" fillId="0" borderId="37" xfId="1" applyFont="1" applyBorder="1" applyAlignment="1">
      <alignment horizontal="center" vertical="center" shrinkToFit="1"/>
    </xf>
    <xf numFmtId="58" fontId="10" fillId="0" borderId="6" xfId="1" applyNumberFormat="1" applyFont="1" applyBorder="1" applyAlignment="1">
      <alignment horizontal="left" vertical="center" wrapText="1" indent="1" shrinkToFit="1"/>
    </xf>
    <xf numFmtId="58" fontId="10" fillId="0" borderId="7" xfId="1" applyNumberFormat="1" applyFont="1" applyBorder="1" applyAlignment="1">
      <alignment horizontal="left" vertical="center" wrapText="1" indent="1" shrinkToFit="1"/>
    </xf>
    <xf numFmtId="58" fontId="10" fillId="0" borderId="31" xfId="1" applyNumberFormat="1" applyFont="1" applyBorder="1" applyAlignment="1">
      <alignment horizontal="left" vertical="center" wrapText="1" indent="1" shrinkToFit="1"/>
    </xf>
    <xf numFmtId="58" fontId="10" fillId="0" borderId="2" xfId="1" applyNumberFormat="1" applyFont="1" applyBorder="1" applyAlignment="1">
      <alignment horizontal="left" vertical="center" wrapText="1" indent="1" shrinkToFit="1"/>
    </xf>
    <xf numFmtId="58" fontId="10" fillId="0" borderId="0" xfId="1" applyNumberFormat="1" applyFont="1" applyAlignment="1">
      <alignment horizontal="left" vertical="center" wrapText="1" indent="1" shrinkToFit="1"/>
    </xf>
    <xf numFmtId="58" fontId="10" fillId="0" borderId="34" xfId="1" applyNumberFormat="1" applyFont="1" applyBorder="1" applyAlignment="1">
      <alignment horizontal="left" vertical="center" wrapText="1" indent="1" shrinkToFit="1"/>
    </xf>
    <xf numFmtId="58" fontId="10" fillId="0" borderId="2" xfId="1" applyNumberFormat="1" applyFont="1" applyBorder="1" applyAlignment="1">
      <alignment horizontal="left" vertical="center" indent="1" shrinkToFit="1"/>
    </xf>
    <xf numFmtId="58" fontId="10" fillId="0" borderId="0" xfId="1" applyNumberFormat="1" applyFont="1" applyAlignment="1">
      <alignment horizontal="left" vertical="center" indent="1" shrinkToFit="1"/>
    </xf>
    <xf numFmtId="58" fontId="10" fillId="0" borderId="34" xfId="1" applyNumberFormat="1" applyFont="1" applyBorder="1" applyAlignment="1">
      <alignment horizontal="left" vertical="center" indent="1" shrinkToFit="1"/>
    </xf>
    <xf numFmtId="58" fontId="10" fillId="0" borderId="43" xfId="1" applyNumberFormat="1" applyFont="1" applyBorder="1" applyAlignment="1">
      <alignment horizontal="left" vertical="center" indent="1" shrinkToFit="1"/>
    </xf>
    <xf numFmtId="58" fontId="10" fillId="0" borderId="44" xfId="1" applyNumberFormat="1" applyFont="1" applyBorder="1" applyAlignment="1">
      <alignment horizontal="left" vertical="center" indent="1" shrinkToFit="1"/>
    </xf>
    <xf numFmtId="58" fontId="10" fillId="0" borderId="45" xfId="1" applyNumberFormat="1" applyFont="1" applyBorder="1" applyAlignment="1">
      <alignment horizontal="left" vertical="center" indent="1" shrinkToFit="1"/>
    </xf>
    <xf numFmtId="0" fontId="11" fillId="0" borderId="6" xfId="1" applyFont="1" applyBorder="1" applyAlignment="1">
      <alignment horizontal="distributed" vertical="center" indent="1"/>
    </xf>
    <xf numFmtId="0" fontId="11" fillId="0" borderId="7" xfId="1" applyFont="1" applyBorder="1" applyAlignment="1">
      <alignment horizontal="distributed" vertical="center" indent="1"/>
    </xf>
    <xf numFmtId="0" fontId="11" fillId="0" borderId="2" xfId="1" applyFont="1" applyBorder="1" applyAlignment="1">
      <alignment horizontal="distributed" vertical="center" indent="1"/>
    </xf>
    <xf numFmtId="0" fontId="11" fillId="0" borderId="0" xfId="1" applyFont="1" applyAlignment="1">
      <alignment horizontal="distributed" vertical="center" indent="1"/>
    </xf>
    <xf numFmtId="0" fontId="11" fillId="0" borderId="43" xfId="1" applyFont="1" applyBorder="1" applyAlignment="1">
      <alignment horizontal="distributed" vertical="center" indent="1"/>
    </xf>
    <xf numFmtId="0" fontId="11" fillId="0" borderId="44" xfId="1" applyFont="1" applyBorder="1" applyAlignment="1">
      <alignment horizontal="distributed" vertical="center" indent="1"/>
    </xf>
    <xf numFmtId="0" fontId="11" fillId="0" borderId="34" xfId="1" applyFont="1" applyBorder="1" applyAlignment="1">
      <alignment horizontal="distributed" vertical="center" indent="1"/>
    </xf>
    <xf numFmtId="0" fontId="10" fillId="0" borderId="6" xfId="1" applyFont="1" applyBorder="1" applyAlignment="1">
      <alignment horizontal="left" vertical="center" indent="1" shrinkToFit="1"/>
    </xf>
    <xf numFmtId="0" fontId="10" fillId="0" borderId="7" xfId="1" applyFont="1" applyBorder="1" applyAlignment="1">
      <alignment horizontal="left" vertical="center" indent="1" shrinkToFit="1"/>
    </xf>
    <xf numFmtId="0" fontId="10" fillId="0" borderId="31" xfId="1" applyFont="1" applyBorder="1" applyAlignment="1">
      <alignment horizontal="left" vertical="center" indent="1" shrinkToFit="1"/>
    </xf>
    <xf numFmtId="0" fontId="10" fillId="0" borderId="2" xfId="1" applyFont="1" applyBorder="1" applyAlignment="1">
      <alignment horizontal="left" vertical="center" indent="1" shrinkToFit="1"/>
    </xf>
    <xf numFmtId="0" fontId="10" fillId="0" borderId="0" xfId="1" applyFont="1" applyAlignment="1">
      <alignment horizontal="left" vertical="center" indent="1" shrinkToFit="1"/>
    </xf>
    <xf numFmtId="0" fontId="10" fillId="0" borderId="34" xfId="1" applyFont="1" applyBorder="1" applyAlignment="1">
      <alignment horizontal="left" vertical="center" indent="1" shrinkToFit="1"/>
    </xf>
    <xf numFmtId="58" fontId="18" fillId="0" borderId="0" xfId="1" applyNumberFormat="1" applyFont="1" applyAlignment="1">
      <alignment horizontal="right" vertical="center" shrinkToFit="1"/>
    </xf>
    <xf numFmtId="0" fontId="19" fillId="0" borderId="26" xfId="1" applyFont="1" applyBorder="1" applyAlignment="1">
      <alignment horizontal="left" vertical="center" indent="2" shrinkToFit="1"/>
    </xf>
    <xf numFmtId="0" fontId="19" fillId="0" borderId="7" xfId="1" applyFont="1" applyBorder="1" applyAlignment="1">
      <alignment horizontal="left" vertical="center" indent="2" shrinkToFit="1"/>
    </xf>
    <xf numFmtId="0" fontId="19" fillId="0" borderId="27" xfId="1" applyFont="1" applyBorder="1" applyAlignment="1">
      <alignment horizontal="left" vertical="center" indent="2" shrinkToFit="1"/>
    </xf>
    <xf numFmtId="0" fontId="19" fillId="0" borderId="28" xfId="1" applyFont="1" applyBorder="1" applyAlignment="1">
      <alignment horizontal="left" vertical="center" indent="2" shrinkToFit="1"/>
    </xf>
    <xf numFmtId="0" fontId="19" fillId="0" borderId="0" xfId="1" applyFont="1" applyAlignment="1">
      <alignment horizontal="left" vertical="center" indent="2" shrinkToFit="1"/>
    </xf>
    <xf numFmtId="0" fontId="19" fillId="0" borderId="12" xfId="1" applyFont="1" applyBorder="1" applyAlignment="1">
      <alignment horizontal="left" vertical="center" indent="2" shrinkToFit="1"/>
    </xf>
    <xf numFmtId="0" fontId="19" fillId="0" borderId="52" xfId="1" applyFont="1" applyBorder="1" applyAlignment="1">
      <alignment horizontal="left" vertical="center" indent="2" shrinkToFit="1"/>
    </xf>
    <xf numFmtId="0" fontId="19" fillId="0" borderId="44" xfId="1" applyFont="1" applyBorder="1" applyAlignment="1">
      <alignment horizontal="left" vertical="center" indent="2" shrinkToFit="1"/>
    </xf>
    <xf numFmtId="0" fontId="19" fillId="0" borderId="53" xfId="1" applyFont="1" applyBorder="1" applyAlignment="1">
      <alignment horizontal="left" vertical="center" indent="2" shrinkToFit="1"/>
    </xf>
    <xf numFmtId="0" fontId="14" fillId="2" borderId="26" xfId="1" quotePrefix="1" applyFont="1" applyFill="1" applyBorder="1" applyAlignment="1">
      <alignment horizontal="center" vertical="center"/>
    </xf>
    <xf numFmtId="0" fontId="14" fillId="2" borderId="7" xfId="1" quotePrefix="1" applyFont="1" applyFill="1" applyBorder="1" applyAlignment="1">
      <alignment horizontal="center" vertical="center"/>
    </xf>
    <xf numFmtId="0" fontId="14" fillId="2" borderId="27" xfId="1" quotePrefix="1" applyFont="1" applyFill="1" applyBorder="1" applyAlignment="1">
      <alignment horizontal="center" vertical="center"/>
    </xf>
    <xf numFmtId="0" fontId="14" fillId="2" borderId="28" xfId="1" quotePrefix="1" applyFont="1" applyFill="1" applyBorder="1" applyAlignment="1">
      <alignment horizontal="center" vertical="center"/>
    </xf>
    <xf numFmtId="0" fontId="14" fillId="2" borderId="0" xfId="1" quotePrefix="1" applyFont="1" applyFill="1" applyAlignment="1">
      <alignment horizontal="center" vertical="center"/>
    </xf>
    <xf numFmtId="0" fontId="14" fillId="2" borderId="12" xfId="1" quotePrefix="1" applyFont="1" applyFill="1" applyBorder="1" applyAlignment="1">
      <alignment horizontal="center" vertical="center"/>
    </xf>
    <xf numFmtId="0" fontId="14" fillId="2" borderId="29" xfId="1" quotePrefix="1" applyFont="1" applyFill="1" applyBorder="1" applyAlignment="1">
      <alignment horizontal="center" vertical="center"/>
    </xf>
    <xf numFmtId="0" fontId="14" fillId="2" borderId="8" xfId="1" quotePrefix="1" applyFont="1" applyFill="1" applyBorder="1" applyAlignment="1">
      <alignment horizontal="center" vertical="center"/>
    </xf>
    <xf numFmtId="0" fontId="14" fillId="2" borderId="30" xfId="1" quotePrefix="1" applyFont="1" applyFill="1" applyBorder="1" applyAlignment="1">
      <alignment horizontal="center" vertical="center"/>
    </xf>
    <xf numFmtId="0" fontId="14" fillId="0" borderId="16" xfId="1" applyFont="1" applyBorder="1" applyAlignment="1">
      <alignment horizontal="center" vertical="center"/>
    </xf>
    <xf numFmtId="0" fontId="14" fillId="0" borderId="19" xfId="1" applyFont="1" applyBorder="1" applyAlignment="1">
      <alignment horizontal="center" vertical="center"/>
    </xf>
    <xf numFmtId="0" fontId="14" fillId="0" borderId="22" xfId="1" applyFont="1" applyBorder="1" applyAlignment="1">
      <alignment horizontal="center" vertical="center"/>
    </xf>
    <xf numFmtId="0" fontId="14" fillId="0" borderId="17" xfId="1" applyFont="1" applyBorder="1" applyAlignment="1">
      <alignment horizontal="center" vertical="center"/>
    </xf>
    <xf numFmtId="0" fontId="14" fillId="0" borderId="20" xfId="1" applyFont="1" applyBorder="1" applyAlignment="1">
      <alignment horizontal="center" vertical="center"/>
    </xf>
    <xf numFmtId="0" fontId="14" fillId="0" borderId="23" xfId="1" applyFont="1" applyBorder="1" applyAlignment="1">
      <alignment horizontal="center" vertical="center"/>
    </xf>
    <xf numFmtId="0" fontId="14" fillId="0" borderId="55" xfId="1" applyFont="1" applyBorder="1" applyAlignment="1">
      <alignment horizontal="center" vertical="center"/>
    </xf>
    <xf numFmtId="0" fontId="14" fillId="0" borderId="18" xfId="1" applyFont="1" applyBorder="1" applyAlignment="1">
      <alignment horizontal="center" vertical="center"/>
    </xf>
    <xf numFmtId="0" fontId="14" fillId="0" borderId="21" xfId="1" applyFont="1" applyBorder="1" applyAlignment="1">
      <alignment horizontal="center" vertical="center"/>
    </xf>
    <xf numFmtId="0" fontId="14" fillId="0" borderId="56" xfId="1" applyFont="1" applyBorder="1" applyAlignment="1">
      <alignment horizontal="center" vertical="center"/>
    </xf>
    <xf numFmtId="0" fontId="14" fillId="0" borderId="33" xfId="1" applyFont="1" applyBorder="1" applyAlignment="1">
      <alignment horizontal="center" vertical="center"/>
    </xf>
    <xf numFmtId="0" fontId="14" fillId="0" borderId="36" xfId="1" applyFont="1" applyBorder="1" applyAlignment="1">
      <alignment horizontal="center" vertical="center"/>
    </xf>
    <xf numFmtId="0" fontId="14" fillId="0" borderId="57" xfId="1" applyFont="1" applyBorder="1" applyAlignment="1">
      <alignment horizontal="center" vertical="center"/>
    </xf>
    <xf numFmtId="0" fontId="14" fillId="0" borderId="32" xfId="1" applyFont="1" applyBorder="1" applyAlignment="1">
      <alignment horizontal="center" vertical="center"/>
    </xf>
    <xf numFmtId="0" fontId="14" fillId="0" borderId="35" xfId="1" applyFont="1" applyBorder="1" applyAlignment="1">
      <alignment horizontal="center" vertical="center"/>
    </xf>
    <xf numFmtId="0" fontId="14" fillId="0" borderId="58" xfId="1" applyFont="1" applyBorder="1" applyAlignment="1">
      <alignment horizontal="center" vertical="center"/>
    </xf>
    <xf numFmtId="0" fontId="19" fillId="0" borderId="29" xfId="1" applyFont="1" applyBorder="1" applyAlignment="1">
      <alignment horizontal="left" vertical="center" indent="2" shrinkToFit="1"/>
    </xf>
    <xf numFmtId="0" fontId="19" fillId="0" borderId="8" xfId="1" applyFont="1" applyBorder="1" applyAlignment="1">
      <alignment horizontal="left" vertical="center" indent="2" shrinkToFit="1"/>
    </xf>
    <xf numFmtId="0" fontId="19" fillId="0" borderId="30" xfId="1" applyFont="1" applyBorder="1" applyAlignment="1">
      <alignment horizontal="left" vertical="center" indent="2" shrinkToFit="1"/>
    </xf>
    <xf numFmtId="0" fontId="14" fillId="0" borderId="54" xfId="1" applyFont="1" applyBorder="1" applyAlignment="1">
      <alignment horizontal="center" vertical="center"/>
    </xf>
    <xf numFmtId="0" fontId="14" fillId="2" borderId="52" xfId="1" quotePrefix="1" applyFont="1" applyFill="1" applyBorder="1" applyAlignment="1">
      <alignment horizontal="center" vertical="center"/>
    </xf>
    <xf numFmtId="0" fontId="14" fillId="2" borderId="44" xfId="1" quotePrefix="1" applyFont="1" applyFill="1" applyBorder="1" applyAlignment="1">
      <alignment horizontal="center" vertical="center"/>
    </xf>
    <xf numFmtId="0" fontId="14" fillId="2" borderId="53" xfId="1" quotePrefix="1" applyFont="1" applyFill="1" applyBorder="1" applyAlignment="1">
      <alignment horizontal="center" vertical="center"/>
    </xf>
    <xf numFmtId="0" fontId="11" fillId="0" borderId="45" xfId="1" applyFont="1" applyBorder="1" applyAlignment="1">
      <alignment horizontal="distributed" vertical="center" indent="1"/>
    </xf>
    <xf numFmtId="0" fontId="10" fillId="0" borderId="43" xfId="1" applyFont="1" applyBorder="1" applyAlignment="1">
      <alignment horizontal="left" vertical="center" indent="1" shrinkToFit="1"/>
    </xf>
    <xf numFmtId="0" fontId="10" fillId="0" borderId="44" xfId="1" applyFont="1" applyBorder="1" applyAlignment="1">
      <alignment horizontal="left" vertical="center" indent="1" shrinkToFit="1"/>
    </xf>
    <xf numFmtId="0" fontId="10" fillId="0" borderId="45" xfId="1" applyFont="1" applyBorder="1" applyAlignment="1">
      <alignment horizontal="left" vertical="center" indent="1" shrinkToFit="1"/>
    </xf>
    <xf numFmtId="0" fontId="14" fillId="0" borderId="24" xfId="1" applyFont="1" applyBorder="1" applyAlignment="1">
      <alignment horizontal="center" vertical="center"/>
    </xf>
    <xf numFmtId="0" fontId="14" fillId="0" borderId="39" xfId="1" applyFont="1" applyBorder="1" applyAlignment="1">
      <alignment horizontal="center" vertical="center"/>
    </xf>
    <xf numFmtId="0" fontId="14" fillId="0" borderId="38" xfId="1" applyFont="1" applyBorder="1" applyAlignment="1">
      <alignment horizontal="center" vertical="center"/>
    </xf>
    <xf numFmtId="0" fontId="11" fillId="0" borderId="31" xfId="1" applyFont="1" applyBorder="1" applyAlignment="1">
      <alignment horizontal="distributed" vertical="center" indent="1"/>
    </xf>
    <xf numFmtId="0" fontId="14" fillId="0" borderId="26" xfId="1" applyFont="1" applyBorder="1" applyAlignment="1">
      <alignment horizontal="center" vertical="center" shrinkToFit="1"/>
    </xf>
    <xf numFmtId="0" fontId="14" fillId="0" borderId="7" xfId="1" applyFont="1" applyBorder="1" applyAlignment="1">
      <alignment horizontal="center" vertical="center" shrinkToFit="1"/>
    </xf>
    <xf numFmtId="0" fontId="14" fillId="0" borderId="31" xfId="1" applyFont="1" applyBorder="1" applyAlignment="1">
      <alignment horizontal="center" vertical="center" shrinkToFit="1"/>
    </xf>
    <xf numFmtId="0" fontId="14" fillId="0" borderId="28" xfId="1" applyFont="1" applyBorder="1" applyAlignment="1">
      <alignment horizontal="center" vertical="center" shrinkToFit="1"/>
    </xf>
    <xf numFmtId="0" fontId="14" fillId="0" borderId="0" xfId="1" applyFont="1" applyAlignment="1">
      <alignment horizontal="center" vertical="center" shrinkToFit="1"/>
    </xf>
    <xf numFmtId="0" fontId="14" fillId="0" borderId="34" xfId="1" applyFont="1" applyBorder="1" applyAlignment="1">
      <alignment horizontal="center" vertical="center" shrinkToFit="1"/>
    </xf>
    <xf numFmtId="0" fontId="14" fillId="0" borderId="52" xfId="1" applyFont="1" applyBorder="1" applyAlignment="1">
      <alignment horizontal="center" vertical="center" shrinkToFit="1"/>
    </xf>
    <xf numFmtId="0" fontId="14" fillId="0" borderId="44" xfId="1" applyFont="1" applyBorder="1" applyAlignment="1">
      <alignment horizontal="center" vertical="center" shrinkToFit="1"/>
    </xf>
    <xf numFmtId="0" fontId="14" fillId="0" borderId="45" xfId="1" applyFont="1" applyBorder="1" applyAlignment="1">
      <alignment horizontal="center" vertical="center" shrinkToFit="1"/>
    </xf>
    <xf numFmtId="0" fontId="19" fillId="0" borderId="59" xfId="1" applyFont="1" applyBorder="1" applyAlignment="1">
      <alignment horizontal="left" vertical="center" indent="2" shrinkToFit="1"/>
    </xf>
    <xf numFmtId="0" fontId="19" fillId="0" borderId="4" xfId="1" applyFont="1" applyBorder="1" applyAlignment="1">
      <alignment horizontal="left" vertical="center" indent="2" shrinkToFit="1"/>
    </xf>
    <xf numFmtId="0" fontId="19" fillId="0" borderId="60" xfId="1" applyFont="1" applyBorder="1" applyAlignment="1">
      <alignment horizontal="left" vertical="center" indent="2" shrinkToFit="1"/>
    </xf>
    <xf numFmtId="0" fontId="19" fillId="0" borderId="9" xfId="1" applyFont="1" applyBorder="1" applyAlignment="1">
      <alignment horizontal="left" vertical="center" indent="2" shrinkToFit="1"/>
    </xf>
    <xf numFmtId="0" fontId="19" fillId="0" borderId="10" xfId="1" applyFont="1" applyBorder="1" applyAlignment="1">
      <alignment horizontal="left" vertical="center" indent="2" shrinkToFit="1"/>
    </xf>
    <xf numFmtId="0" fontId="19" fillId="0" borderId="11" xfId="1" applyFont="1" applyBorder="1" applyAlignment="1">
      <alignment horizontal="left" vertical="center" indent="2" shrinkToFit="1"/>
    </xf>
    <xf numFmtId="0" fontId="14" fillId="0" borderId="48" xfId="1" applyFont="1" applyBorder="1" applyAlignment="1">
      <alignment horizontal="center" vertical="center"/>
    </xf>
    <xf numFmtId="0" fontId="14" fillId="0" borderId="49" xfId="1" applyFont="1" applyBorder="1" applyAlignment="1">
      <alignment horizontal="center" vertical="center"/>
    </xf>
    <xf numFmtId="0" fontId="14" fillId="0" borderId="50" xfId="1" applyFont="1" applyBorder="1" applyAlignment="1">
      <alignment horizontal="center" vertical="center"/>
    </xf>
    <xf numFmtId="0" fontId="14" fillId="0" borderId="51" xfId="1" applyFont="1" applyBorder="1" applyAlignment="1">
      <alignment horizontal="center" vertical="center"/>
    </xf>
    <xf numFmtId="0" fontId="14" fillId="0" borderId="47" xfId="1" applyFont="1" applyBorder="1" applyAlignment="1">
      <alignment horizontal="center" vertical="center"/>
    </xf>
    <xf numFmtId="0" fontId="14" fillId="2" borderId="40" xfId="1" quotePrefix="1" applyFont="1" applyFill="1" applyBorder="1" applyAlignment="1">
      <alignment horizontal="center" vertical="center"/>
    </xf>
    <xf numFmtId="0" fontId="14" fillId="2" borderId="25" xfId="1" quotePrefix="1" applyFont="1" applyFill="1" applyBorder="1" applyAlignment="1">
      <alignment horizontal="center" vertical="center"/>
    </xf>
    <xf numFmtId="0" fontId="14" fillId="2" borderId="46" xfId="1" quotePrefix="1" applyFont="1" applyFill="1" applyBorder="1" applyAlignment="1">
      <alignment horizontal="center" vertical="center"/>
    </xf>
    <xf numFmtId="0" fontId="14" fillId="2" borderId="25" xfId="1" applyFont="1" applyFill="1" applyBorder="1" applyAlignment="1">
      <alignment horizontal="center" vertical="center"/>
    </xf>
    <xf numFmtId="0" fontId="14" fillId="2" borderId="8" xfId="1" applyFont="1" applyFill="1" applyBorder="1" applyAlignment="1">
      <alignment horizontal="center" vertical="center"/>
    </xf>
    <xf numFmtId="0" fontId="14" fillId="2" borderId="40" xfId="1" applyFont="1" applyFill="1" applyBorder="1" applyAlignment="1">
      <alignment horizontal="center" vertical="center" wrapText="1"/>
    </xf>
    <xf numFmtId="0" fontId="14" fillId="2" borderId="29" xfId="1" applyFont="1" applyFill="1" applyBorder="1" applyAlignment="1">
      <alignment horizontal="center" vertical="center"/>
    </xf>
    <xf numFmtId="0" fontId="14" fillId="2" borderId="40" xfId="1" applyFont="1" applyFill="1" applyBorder="1" applyAlignment="1">
      <alignment horizontal="center" vertical="center"/>
    </xf>
    <xf numFmtId="0" fontId="14" fillId="2" borderId="46" xfId="1" applyFont="1" applyFill="1" applyBorder="1" applyAlignment="1">
      <alignment horizontal="center" vertical="center"/>
    </xf>
    <xf numFmtId="0" fontId="14" fillId="2" borderId="30" xfId="1" applyFont="1" applyFill="1" applyBorder="1" applyAlignment="1">
      <alignment horizontal="center" vertical="center"/>
    </xf>
    <xf numFmtId="0" fontId="14" fillId="0" borderId="40" xfId="1" applyFont="1" applyBorder="1" applyAlignment="1">
      <alignment horizontal="center" vertical="center" shrinkToFit="1"/>
    </xf>
    <xf numFmtId="0" fontId="14" fillId="0" borderId="25" xfId="1" applyFont="1" applyBorder="1" applyAlignment="1">
      <alignment horizontal="center" vertical="center" shrinkToFit="1"/>
    </xf>
    <xf numFmtId="0" fontId="14" fillId="0" borderId="77" xfId="1" applyFont="1" applyBorder="1" applyAlignment="1">
      <alignment horizontal="center" vertical="center" shrinkToFit="1"/>
    </xf>
    <xf numFmtId="0" fontId="11" fillId="2" borderId="9" xfId="1" applyFont="1" applyFill="1" applyBorder="1" applyAlignment="1">
      <alignment horizontal="center" vertical="center"/>
    </xf>
    <xf numFmtId="0" fontId="11" fillId="2" borderId="10" xfId="1" applyFont="1" applyFill="1" applyBorder="1" applyAlignment="1">
      <alignment horizontal="center" vertical="center"/>
    </xf>
    <xf numFmtId="0" fontId="11" fillId="2" borderId="11" xfId="1" applyFont="1" applyFill="1" applyBorder="1" applyAlignment="1">
      <alignment horizontal="center" vertical="center"/>
    </xf>
    <xf numFmtId="0" fontId="14" fillId="0" borderId="26" xfId="1" quotePrefix="1" applyFont="1" applyBorder="1" applyAlignment="1">
      <alignment horizontal="center" vertical="center"/>
    </xf>
    <xf numFmtId="0" fontId="14" fillId="0" borderId="7" xfId="1" quotePrefix="1" applyFont="1" applyBorder="1" applyAlignment="1">
      <alignment horizontal="center" vertical="center"/>
    </xf>
    <xf numFmtId="0" fontId="14" fillId="0" borderId="27" xfId="1" quotePrefix="1" applyFont="1" applyBorder="1" applyAlignment="1">
      <alignment horizontal="center" vertical="center"/>
    </xf>
    <xf numFmtId="0" fontId="14" fillId="0" borderId="29" xfId="1" quotePrefix="1" applyFont="1" applyBorder="1" applyAlignment="1">
      <alignment horizontal="center" vertical="center"/>
    </xf>
    <xf numFmtId="0" fontId="14" fillId="0" borderId="8" xfId="1" quotePrefix="1" applyFont="1" applyBorder="1" applyAlignment="1">
      <alignment horizontal="center" vertical="center"/>
    </xf>
    <xf numFmtId="0" fontId="14" fillId="0" borderId="30" xfId="1" quotePrefix="1" applyFont="1" applyBorder="1" applyAlignment="1">
      <alignment horizontal="center" vertical="center"/>
    </xf>
    <xf numFmtId="0" fontId="14" fillId="2" borderId="13" xfId="1" applyFont="1" applyFill="1" applyBorder="1" applyAlignment="1">
      <alignment horizontal="center" vertical="center"/>
    </xf>
    <xf numFmtId="0" fontId="14" fillId="2" borderId="14" xfId="1" applyFont="1" applyFill="1" applyBorder="1" applyAlignment="1">
      <alignment horizontal="center" vertical="center"/>
    </xf>
    <xf numFmtId="0" fontId="14" fillId="2" borderId="15" xfId="1" applyFont="1" applyFill="1" applyBorder="1" applyAlignment="1">
      <alignment horizontal="center" vertical="center"/>
    </xf>
    <xf numFmtId="0" fontId="13" fillId="0" borderId="0" xfId="1" applyFont="1" applyAlignment="1">
      <alignment horizontal="center"/>
    </xf>
    <xf numFmtId="0" fontId="14" fillId="0" borderId="29" xfId="1" applyFont="1" applyBorder="1" applyAlignment="1">
      <alignment horizontal="center" vertical="center" shrinkToFit="1"/>
    </xf>
    <xf numFmtId="0" fontId="14" fillId="0" borderId="8" xfId="1" applyFont="1" applyBorder="1" applyAlignment="1">
      <alignment horizontal="center" vertical="center" shrinkToFit="1"/>
    </xf>
    <xf numFmtId="0" fontId="14" fillId="0" borderId="78" xfId="1" applyFont="1" applyBorder="1" applyAlignment="1">
      <alignment horizontal="center" vertical="center" shrinkToFit="1"/>
    </xf>
  </cellXfs>
  <cellStyles count="3">
    <cellStyle name="標準" xfId="0" builtinId="0"/>
    <cellStyle name="標準 2" xfId="1" xr:uid="{00000000-0005-0000-0000-000001000000}"/>
    <cellStyle name="標準 4" xfId="2" xr:uid="{725A75C2-F587-4D28-BBB6-46B8965C65F5}"/>
  </cellStyles>
  <dxfs count="0"/>
  <tableStyles count="0" defaultTableStyle="TableStyleMedium2" defaultPivotStyle="PivotStyleLight16"/>
  <colors>
    <mruColors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oura.KIKIN/Desktop/&#36890;&#30693;&#26360;&#25913;&#23450;/Users/sanga/Downloads/U12052&#12288;&#21152;&#20837;&#21729;&#65288;&#32773;&#65289;&#12398;&#22522;&#30990;&#24180;&#37329;&#30058;&#21495;&#2362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12052_1_3"/>
      <sheetName val="U12052_2_3"/>
      <sheetName val="U12052_3_3"/>
      <sheetName val="リスト"/>
      <sheetName val="Sheet2"/>
      <sheetName val="Sheet3"/>
    </sheetNames>
    <sheetDataSet>
      <sheetData sheetId="0"/>
      <sheetData sheetId="1"/>
      <sheetData sheetId="2"/>
      <sheetData sheetId="3">
        <row r="2">
          <cell r="A2" t="str">
            <v>厚生年金基金</v>
          </cell>
          <cell r="C2" t="str">
            <v>男</v>
          </cell>
          <cell r="E2" t="str">
            <v>昭</v>
          </cell>
        </row>
        <row r="3">
          <cell r="A3" t="str">
            <v>DB基金型</v>
          </cell>
          <cell r="C3" t="str">
            <v>女</v>
          </cell>
          <cell r="E3" t="str">
            <v>平</v>
          </cell>
        </row>
        <row r="4">
          <cell r="A4" t="str">
            <v>DB規約型</v>
          </cell>
          <cell r="C4" t="str">
            <v>坑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3"/>
  <sheetViews>
    <sheetView showGridLines="0" tabSelected="1" view="pageBreakPreview" zoomScaleNormal="100" zoomScaleSheetLayoutView="100" workbookViewId="0"/>
  </sheetViews>
  <sheetFormatPr defaultColWidth="5.375" defaultRowHeight="11.25" x14ac:dyDescent="0.15"/>
  <cols>
    <col min="1" max="1" width="1.625" style="4" customWidth="1"/>
    <col min="2" max="26" width="5.375" style="4"/>
    <col min="27" max="27" width="5.375" style="4" customWidth="1"/>
    <col min="28" max="28" width="5.375" style="4"/>
    <col min="29" max="29" width="1.625" style="4" customWidth="1"/>
    <col min="30" max="16384" width="5.375" style="4"/>
  </cols>
  <sheetData>
    <row r="1" spans="1:28" ht="7.5" customHeight="1" x14ac:dyDescent="0.15"/>
    <row r="2" spans="1:28" ht="11.25" customHeight="1" x14ac:dyDescent="0.15">
      <c r="B2" s="100" t="s">
        <v>49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</row>
    <row r="3" spans="1:28" ht="11.25" customHeight="1" x14ac:dyDescent="0.15">
      <c r="A3" s="9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</row>
    <row r="4" spans="1:28" x14ac:dyDescent="0.15">
      <c r="A4" s="5" t="s">
        <v>32</v>
      </c>
    </row>
    <row r="5" spans="1:28" x14ac:dyDescent="0.15">
      <c r="A5" s="6" t="s">
        <v>33</v>
      </c>
      <c r="B5" s="4" t="s">
        <v>42</v>
      </c>
    </row>
    <row r="6" spans="1:28" x14ac:dyDescent="0.15">
      <c r="A6" s="6"/>
      <c r="B6" s="4" t="s">
        <v>34</v>
      </c>
    </row>
    <row r="7" spans="1:28" x14ac:dyDescent="0.15">
      <c r="A7" s="6"/>
      <c r="B7" s="4" t="s">
        <v>35</v>
      </c>
    </row>
    <row r="8" spans="1:28" x14ac:dyDescent="0.15">
      <c r="A8" s="6" t="s">
        <v>33</v>
      </c>
      <c r="B8" s="48" t="s">
        <v>68</v>
      </c>
    </row>
    <row r="9" spans="1:28" x14ac:dyDescent="0.15">
      <c r="A9" s="6" t="s">
        <v>33</v>
      </c>
      <c r="B9" s="4" t="s">
        <v>70</v>
      </c>
    </row>
    <row r="10" spans="1:28" x14ac:dyDescent="0.15">
      <c r="A10" s="6" t="s">
        <v>33</v>
      </c>
      <c r="B10" s="4" t="s">
        <v>36</v>
      </c>
    </row>
    <row r="11" spans="1:28" x14ac:dyDescent="0.15">
      <c r="A11" s="6" t="s">
        <v>33</v>
      </c>
      <c r="B11" s="4" t="s">
        <v>63</v>
      </c>
    </row>
    <row r="12" spans="1:28" x14ac:dyDescent="0.15">
      <c r="A12" s="6"/>
      <c r="B12" s="4" t="s">
        <v>47</v>
      </c>
    </row>
    <row r="14" spans="1:28" x14ac:dyDescent="0.15">
      <c r="A14" s="5" t="s">
        <v>37</v>
      </c>
      <c r="B14" s="7"/>
      <c r="C14" s="7"/>
      <c r="D14" s="7"/>
      <c r="E14" s="7"/>
      <c r="F14" s="7"/>
      <c r="G14" s="7"/>
      <c r="H14" s="7"/>
      <c r="I14" s="7"/>
    </row>
    <row r="15" spans="1:28" ht="13.5" customHeight="1" x14ac:dyDescent="0.15">
      <c r="A15" s="8"/>
      <c r="B15" s="101" t="s">
        <v>58</v>
      </c>
      <c r="C15" s="102"/>
      <c r="D15" s="102"/>
      <c r="E15" s="102"/>
      <c r="F15" s="102"/>
      <c r="G15" s="102"/>
      <c r="H15" s="102"/>
      <c r="I15" s="103"/>
      <c r="J15" s="106" t="s">
        <v>38</v>
      </c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8"/>
    </row>
    <row r="16" spans="1:28" x14ac:dyDescent="0.15">
      <c r="A16" s="8"/>
      <c r="B16" s="104"/>
      <c r="C16" s="104"/>
      <c r="D16" s="104"/>
      <c r="E16" s="104"/>
      <c r="F16" s="104"/>
      <c r="G16" s="104"/>
      <c r="H16" s="104"/>
      <c r="I16" s="105"/>
      <c r="J16" s="72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4"/>
    </row>
    <row r="17" spans="1:28" ht="13.5" customHeight="1" x14ac:dyDescent="0.15">
      <c r="A17" s="8"/>
      <c r="B17" s="101" t="s">
        <v>59</v>
      </c>
      <c r="C17" s="102"/>
      <c r="D17" s="102"/>
      <c r="E17" s="102"/>
      <c r="F17" s="102"/>
      <c r="G17" s="102"/>
      <c r="H17" s="102"/>
      <c r="I17" s="103"/>
      <c r="J17" s="109" t="s">
        <v>64</v>
      </c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1"/>
    </row>
    <row r="18" spans="1:28" x14ac:dyDescent="0.15">
      <c r="A18" s="8"/>
      <c r="B18" s="104"/>
      <c r="C18" s="104"/>
      <c r="D18" s="104"/>
      <c r="E18" s="104"/>
      <c r="F18" s="104"/>
      <c r="G18" s="104"/>
      <c r="H18" s="104"/>
      <c r="I18" s="105"/>
      <c r="J18" s="112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4"/>
    </row>
    <row r="19" spans="1:28" x14ac:dyDescent="0.15">
      <c r="A19" s="47"/>
      <c r="B19" s="97" t="s">
        <v>66</v>
      </c>
      <c r="C19" s="98"/>
      <c r="D19" s="98"/>
      <c r="E19" s="98"/>
      <c r="F19" s="98"/>
      <c r="G19" s="98"/>
      <c r="H19" s="98"/>
      <c r="I19" s="99"/>
      <c r="J19" s="79" t="s">
        <v>67</v>
      </c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1"/>
    </row>
    <row r="20" spans="1:28" x14ac:dyDescent="0.15">
      <c r="A20" s="47"/>
      <c r="B20" s="66"/>
      <c r="C20" s="67"/>
      <c r="D20" s="67"/>
      <c r="E20" s="67"/>
      <c r="F20" s="67"/>
      <c r="G20" s="67"/>
      <c r="H20" s="67"/>
      <c r="I20" s="68"/>
      <c r="J20" s="72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4"/>
    </row>
    <row r="21" spans="1:28" ht="13.5" customHeight="1" x14ac:dyDescent="0.15">
      <c r="B21" s="63" t="s">
        <v>39</v>
      </c>
      <c r="C21" s="64"/>
      <c r="D21" s="64"/>
      <c r="E21" s="64"/>
      <c r="F21" s="64"/>
      <c r="G21" s="64"/>
      <c r="H21" s="64"/>
      <c r="I21" s="65"/>
      <c r="J21" s="69" t="s">
        <v>48</v>
      </c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1"/>
    </row>
    <row r="22" spans="1:28" x14ac:dyDescent="0.15">
      <c r="B22" s="66"/>
      <c r="C22" s="67"/>
      <c r="D22" s="67"/>
      <c r="E22" s="67"/>
      <c r="F22" s="67"/>
      <c r="G22" s="67"/>
      <c r="H22" s="67"/>
      <c r="I22" s="68"/>
      <c r="J22" s="72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4"/>
    </row>
    <row r="23" spans="1:28" ht="13.5" customHeight="1" x14ac:dyDescent="0.15">
      <c r="B23" s="63" t="s">
        <v>26</v>
      </c>
      <c r="C23" s="64"/>
      <c r="D23" s="64"/>
      <c r="E23" s="64"/>
      <c r="F23" s="64"/>
      <c r="G23" s="64"/>
      <c r="H23" s="64"/>
      <c r="I23" s="65"/>
      <c r="J23" s="91" t="s">
        <v>65</v>
      </c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1"/>
    </row>
    <row r="24" spans="1:28" x14ac:dyDescent="0.15">
      <c r="B24" s="66"/>
      <c r="C24" s="67"/>
      <c r="D24" s="67"/>
      <c r="E24" s="67"/>
      <c r="F24" s="67"/>
      <c r="G24" s="67"/>
      <c r="H24" s="67"/>
      <c r="I24" s="68"/>
      <c r="J24" s="72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4"/>
    </row>
    <row r="25" spans="1:28" ht="13.5" customHeight="1" x14ac:dyDescent="0.15">
      <c r="B25" s="75" t="s">
        <v>1</v>
      </c>
      <c r="C25" s="76"/>
      <c r="D25" s="76"/>
      <c r="E25" s="76"/>
      <c r="F25" s="76"/>
      <c r="G25" s="76"/>
      <c r="H25" s="76"/>
      <c r="I25" s="76"/>
      <c r="J25" s="88" t="s">
        <v>69</v>
      </c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90"/>
    </row>
    <row r="26" spans="1:28" x14ac:dyDescent="0.15">
      <c r="B26" s="75"/>
      <c r="C26" s="76"/>
      <c r="D26" s="76"/>
      <c r="E26" s="76"/>
      <c r="F26" s="76"/>
      <c r="G26" s="76"/>
      <c r="H26" s="76"/>
      <c r="I26" s="76"/>
      <c r="J26" s="94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6"/>
    </row>
    <row r="27" spans="1:28" x14ac:dyDescent="0.15">
      <c r="B27" s="75" t="s">
        <v>40</v>
      </c>
      <c r="C27" s="76"/>
      <c r="D27" s="76"/>
      <c r="E27" s="76"/>
      <c r="F27" s="76"/>
      <c r="G27" s="76"/>
      <c r="H27" s="76"/>
      <c r="I27" s="76"/>
      <c r="J27" s="88" t="s">
        <v>41</v>
      </c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1"/>
    </row>
    <row r="28" spans="1:28" x14ac:dyDescent="0.15">
      <c r="B28" s="75"/>
      <c r="C28" s="76"/>
      <c r="D28" s="76"/>
      <c r="E28" s="76"/>
      <c r="F28" s="76"/>
      <c r="G28" s="76"/>
      <c r="H28" s="76"/>
      <c r="I28" s="76"/>
      <c r="J28" s="72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4"/>
    </row>
    <row r="29" spans="1:28" ht="13.5" customHeight="1" x14ac:dyDescent="0.15">
      <c r="B29" s="85" t="s">
        <v>6</v>
      </c>
      <c r="C29" s="76"/>
      <c r="D29" s="76"/>
      <c r="E29" s="76"/>
      <c r="F29" s="76"/>
      <c r="G29" s="76"/>
      <c r="H29" s="76"/>
      <c r="I29" s="76"/>
      <c r="J29" s="88" t="s">
        <v>45</v>
      </c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90"/>
    </row>
    <row r="30" spans="1:28" x14ac:dyDescent="0.15">
      <c r="B30" s="86"/>
      <c r="C30" s="87"/>
      <c r="D30" s="87"/>
      <c r="E30" s="87"/>
      <c r="F30" s="87"/>
      <c r="G30" s="87"/>
      <c r="H30" s="87"/>
      <c r="I30" s="87"/>
      <c r="J30" s="91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3"/>
    </row>
    <row r="31" spans="1:28" x14ac:dyDescent="0.15">
      <c r="B31" s="75" t="s">
        <v>43</v>
      </c>
      <c r="C31" s="76"/>
      <c r="D31" s="76"/>
      <c r="E31" s="76"/>
      <c r="F31" s="76"/>
      <c r="G31" s="76"/>
      <c r="H31" s="76"/>
      <c r="I31" s="76"/>
      <c r="J31" s="79" t="s">
        <v>44</v>
      </c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1"/>
    </row>
    <row r="32" spans="1:28" x14ac:dyDescent="0.15">
      <c r="B32" s="77"/>
      <c r="C32" s="78"/>
      <c r="D32" s="78"/>
      <c r="E32" s="78"/>
      <c r="F32" s="78"/>
      <c r="G32" s="78"/>
      <c r="H32" s="78"/>
      <c r="I32" s="78"/>
      <c r="J32" s="82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4"/>
    </row>
    <row r="33" ht="7.5" customHeight="1" x14ac:dyDescent="0.15"/>
  </sheetData>
  <sheetProtection algorithmName="SHA-512" hashValue="ZhaPuLlAAzjWFnI3vMo7N9+US1Jn/wtZfEclB1+i7zJPfOgz5Q/UAPiOxfzmhRvNJJfBs7AYW+MgVo8and5YIA==" saltValue="5urzIbM5wychk8owZGSZ3A==" spinCount="100000" sheet="1" objects="1" scenarios="1"/>
  <mergeCells count="19">
    <mergeCell ref="B19:I20"/>
    <mergeCell ref="J19:AB20"/>
    <mergeCell ref="B2:AB3"/>
    <mergeCell ref="B15:I16"/>
    <mergeCell ref="J15:AB16"/>
    <mergeCell ref="B17:I18"/>
    <mergeCell ref="J17:AB18"/>
    <mergeCell ref="B21:I22"/>
    <mergeCell ref="J21:AB22"/>
    <mergeCell ref="B31:I32"/>
    <mergeCell ref="J31:AB32"/>
    <mergeCell ref="B29:I30"/>
    <mergeCell ref="J29:AB30"/>
    <mergeCell ref="B23:I24"/>
    <mergeCell ref="J23:AB24"/>
    <mergeCell ref="B25:I26"/>
    <mergeCell ref="J25:AB26"/>
    <mergeCell ref="B27:I28"/>
    <mergeCell ref="J27:AB28"/>
  </mergeCells>
  <phoneticPr fontId="1"/>
  <pageMargins left="0.23622047244094491" right="0.23622047244094491" top="0.74803149606299213" bottom="0.74803149606299213" header="0.31496062992125984" footer="0.31496062992125984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M24"/>
  <sheetViews>
    <sheetView zoomScaleNormal="100" workbookViewId="0">
      <pane ySplit="14" topLeftCell="A15" activePane="bottomLeft" state="frozen"/>
      <selection pane="bottomLeft"/>
    </sheetView>
  </sheetViews>
  <sheetFormatPr defaultRowHeight="13.5" x14ac:dyDescent="0.15"/>
  <cols>
    <col min="1" max="1" width="2.625" customWidth="1"/>
    <col min="2" max="2" width="9" customWidth="1"/>
    <col min="4" max="4" width="10.25" bestFit="1" customWidth="1"/>
    <col min="5" max="5" width="13.5" customWidth="1"/>
    <col min="6" max="7" width="15.625" customWidth="1"/>
    <col min="8" max="8" width="6.625" customWidth="1"/>
    <col min="9" max="9" width="3.375" bestFit="1" customWidth="1"/>
    <col min="10" max="10" width="8.625" customWidth="1"/>
    <col min="11" max="11" width="12.625" customWidth="1"/>
  </cols>
  <sheetData>
    <row r="2" spans="2:13" ht="18" customHeight="1" x14ac:dyDescent="0.15">
      <c r="C2" s="126" t="s">
        <v>9</v>
      </c>
      <c r="D2" s="127"/>
      <c r="E2" s="41"/>
    </row>
    <row r="3" spans="2:13" ht="18" customHeight="1" x14ac:dyDescent="0.15">
      <c r="C3" s="126" t="s">
        <v>31</v>
      </c>
      <c r="D3" s="127"/>
      <c r="E3" s="115"/>
      <c r="F3" s="115"/>
      <c r="G3" s="115"/>
      <c r="H3" s="115"/>
      <c r="I3" s="115"/>
      <c r="J3" s="115"/>
      <c r="K3" s="62"/>
    </row>
    <row r="4" spans="2:13" ht="18" customHeight="1" x14ac:dyDescent="0.15">
      <c r="C4" s="126" t="s">
        <v>10</v>
      </c>
      <c r="D4" s="127"/>
      <c r="E4" s="116"/>
      <c r="F4" s="117"/>
      <c r="G4" s="118"/>
    </row>
    <row r="5" spans="2:13" ht="18" customHeight="1" x14ac:dyDescent="0.15">
      <c r="C5" s="126" t="s">
        <v>11</v>
      </c>
      <c r="D5" s="127"/>
      <c r="E5" s="119"/>
      <c r="F5" s="120"/>
      <c r="I5" s="53"/>
    </row>
    <row r="6" spans="2:13" ht="18" customHeight="1" x14ac:dyDescent="0.15">
      <c r="C6" s="126" t="s">
        <v>12</v>
      </c>
      <c r="D6" s="127"/>
      <c r="E6" s="119"/>
      <c r="F6" s="120"/>
      <c r="I6" s="53"/>
    </row>
    <row r="7" spans="2:13" ht="9.9499999999999993" customHeight="1" x14ac:dyDescent="0.15">
      <c r="C7" s="61"/>
      <c r="D7" s="61"/>
      <c r="E7" s="61"/>
      <c r="F7" s="60"/>
      <c r="I7" s="53"/>
    </row>
    <row r="8" spans="2:13" ht="18" customHeight="1" x14ac:dyDescent="0.15">
      <c r="C8" s="128" t="s">
        <v>57</v>
      </c>
      <c r="D8" s="129"/>
      <c r="E8" s="124"/>
      <c r="F8" s="125"/>
      <c r="M8" s="53"/>
    </row>
    <row r="9" spans="2:13" ht="18" customHeight="1" x14ac:dyDescent="0.15">
      <c r="C9" s="128" t="s">
        <v>12</v>
      </c>
      <c r="D9" s="129"/>
      <c r="E9" s="124"/>
      <c r="F9" s="125"/>
      <c r="M9" s="53"/>
    </row>
    <row r="10" spans="2:13" ht="9.9499999999999993" customHeight="1" x14ac:dyDescent="0.15">
      <c r="C10" s="61"/>
      <c r="D10" s="61"/>
      <c r="E10" s="61"/>
      <c r="F10" s="60"/>
      <c r="M10" s="53"/>
    </row>
    <row r="11" spans="2:13" ht="18" customHeight="1" x14ac:dyDescent="0.15">
      <c r="C11" s="126" t="s">
        <v>24</v>
      </c>
      <c r="D11" s="127"/>
      <c r="E11" s="46"/>
      <c r="F11" s="60"/>
      <c r="I11" s="53"/>
    </row>
    <row r="13" spans="2:13" ht="36" customHeight="1" x14ac:dyDescent="0.15">
      <c r="C13" s="50" t="s">
        <v>0</v>
      </c>
      <c r="D13" s="50" t="s">
        <v>26</v>
      </c>
      <c r="E13" s="51" t="s">
        <v>1</v>
      </c>
      <c r="F13" s="52" t="s">
        <v>2</v>
      </c>
      <c r="G13" s="52" t="s">
        <v>3</v>
      </c>
      <c r="H13" s="121" t="s">
        <v>6</v>
      </c>
      <c r="I13" s="122"/>
      <c r="J13" s="123"/>
      <c r="K13" s="52" t="s">
        <v>7</v>
      </c>
    </row>
    <row r="14" spans="2:13" ht="18" customHeight="1" x14ac:dyDescent="0.15">
      <c r="B14" s="53" t="s">
        <v>46</v>
      </c>
      <c r="C14" s="54">
        <v>1</v>
      </c>
      <c r="D14" s="54" t="str">
        <f t="shared" ref="D14:D24" si="0">IF(COUNTBLANK(E14:K14)&gt;0,"未入力あり","提出可")</f>
        <v>提出可</v>
      </c>
      <c r="E14" s="55">
        <v>234567</v>
      </c>
      <c r="F14" s="54" t="s">
        <v>4</v>
      </c>
      <c r="G14" s="54" t="s">
        <v>5</v>
      </c>
      <c r="H14" s="56" t="s">
        <v>13</v>
      </c>
      <c r="I14" s="57" t="s">
        <v>8</v>
      </c>
      <c r="J14" s="58" t="s">
        <v>14</v>
      </c>
      <c r="K14" s="59">
        <v>45658</v>
      </c>
    </row>
    <row r="15" spans="2:13" ht="18" customHeight="1" x14ac:dyDescent="0.15">
      <c r="C15" s="50">
        <v>1</v>
      </c>
      <c r="D15" s="50" t="str">
        <f t="shared" si="0"/>
        <v>未入力あり</v>
      </c>
      <c r="E15" s="1"/>
      <c r="F15" s="2"/>
      <c r="G15" s="2"/>
      <c r="H15" s="44"/>
      <c r="I15" s="49" t="s">
        <v>55</v>
      </c>
      <c r="J15" s="45"/>
      <c r="K15" s="3"/>
    </row>
    <row r="16" spans="2:13" ht="18" customHeight="1" x14ac:dyDescent="0.15">
      <c r="C16" s="50">
        <v>2</v>
      </c>
      <c r="D16" s="50" t="str">
        <f t="shared" si="0"/>
        <v>未入力あり</v>
      </c>
      <c r="E16" s="1"/>
      <c r="F16" s="2"/>
      <c r="G16" s="2"/>
      <c r="H16" s="44"/>
      <c r="I16" s="49" t="s">
        <v>8</v>
      </c>
      <c r="J16" s="45"/>
      <c r="K16" s="3"/>
    </row>
    <row r="17" spans="3:11" ht="18" customHeight="1" x14ac:dyDescent="0.15">
      <c r="C17" s="50">
        <v>3</v>
      </c>
      <c r="D17" s="50" t="str">
        <f t="shared" si="0"/>
        <v>未入力あり</v>
      </c>
      <c r="E17" s="1"/>
      <c r="F17" s="2"/>
      <c r="G17" s="2"/>
      <c r="H17" s="44"/>
      <c r="I17" s="49" t="s">
        <v>8</v>
      </c>
      <c r="J17" s="45"/>
      <c r="K17" s="3"/>
    </row>
    <row r="18" spans="3:11" ht="18" customHeight="1" x14ac:dyDescent="0.15">
      <c r="C18" s="50">
        <v>4</v>
      </c>
      <c r="D18" s="50" t="str">
        <f t="shared" si="0"/>
        <v>未入力あり</v>
      </c>
      <c r="E18" s="1"/>
      <c r="F18" s="2"/>
      <c r="G18" s="2"/>
      <c r="H18" s="44"/>
      <c r="I18" s="49" t="s">
        <v>8</v>
      </c>
      <c r="J18" s="45"/>
      <c r="K18" s="3"/>
    </row>
    <row r="19" spans="3:11" ht="18" customHeight="1" x14ac:dyDescent="0.15">
      <c r="C19" s="50">
        <v>5</v>
      </c>
      <c r="D19" s="50" t="str">
        <f t="shared" si="0"/>
        <v>未入力あり</v>
      </c>
      <c r="E19" s="1"/>
      <c r="F19" s="2"/>
      <c r="G19" s="2"/>
      <c r="H19" s="44"/>
      <c r="I19" s="49" t="s">
        <v>8</v>
      </c>
      <c r="J19" s="45"/>
      <c r="K19" s="3"/>
    </row>
    <row r="20" spans="3:11" ht="18" customHeight="1" x14ac:dyDescent="0.15">
      <c r="C20" s="50">
        <v>6</v>
      </c>
      <c r="D20" s="50" t="str">
        <f t="shared" si="0"/>
        <v>未入力あり</v>
      </c>
      <c r="E20" s="1"/>
      <c r="F20" s="2"/>
      <c r="G20" s="2"/>
      <c r="H20" s="44"/>
      <c r="I20" s="49" t="s">
        <v>8</v>
      </c>
      <c r="J20" s="45"/>
      <c r="K20" s="3"/>
    </row>
    <row r="21" spans="3:11" ht="18" customHeight="1" x14ac:dyDescent="0.15">
      <c r="C21" s="50">
        <v>7</v>
      </c>
      <c r="D21" s="50" t="str">
        <f t="shared" si="0"/>
        <v>未入力あり</v>
      </c>
      <c r="E21" s="1"/>
      <c r="F21" s="2"/>
      <c r="G21" s="2"/>
      <c r="H21" s="44"/>
      <c r="I21" s="49" t="s">
        <v>8</v>
      </c>
      <c r="J21" s="45"/>
      <c r="K21" s="3"/>
    </row>
    <row r="22" spans="3:11" ht="18" customHeight="1" x14ac:dyDescent="0.15">
      <c r="C22" s="50">
        <v>8</v>
      </c>
      <c r="D22" s="50" t="str">
        <f t="shared" si="0"/>
        <v>未入力あり</v>
      </c>
      <c r="E22" s="1"/>
      <c r="F22" s="2"/>
      <c r="G22" s="2"/>
      <c r="H22" s="44"/>
      <c r="I22" s="49" t="s">
        <v>8</v>
      </c>
      <c r="J22" s="45"/>
      <c r="K22" s="3"/>
    </row>
    <row r="23" spans="3:11" ht="18" customHeight="1" x14ac:dyDescent="0.15">
      <c r="C23" s="50">
        <v>9</v>
      </c>
      <c r="D23" s="50" t="str">
        <f t="shared" si="0"/>
        <v>未入力あり</v>
      </c>
      <c r="E23" s="1"/>
      <c r="F23" s="2"/>
      <c r="G23" s="2"/>
      <c r="H23" s="44"/>
      <c r="I23" s="49" t="s">
        <v>8</v>
      </c>
      <c r="J23" s="45"/>
      <c r="K23" s="3"/>
    </row>
    <row r="24" spans="3:11" ht="18" customHeight="1" x14ac:dyDescent="0.15">
      <c r="C24" s="50">
        <v>10</v>
      </c>
      <c r="D24" s="50" t="str">
        <f t="shared" si="0"/>
        <v>未入力あり</v>
      </c>
      <c r="E24" s="1"/>
      <c r="F24" s="2"/>
      <c r="G24" s="2"/>
      <c r="H24" s="44"/>
      <c r="I24" s="49" t="s">
        <v>8</v>
      </c>
      <c r="J24" s="45"/>
      <c r="K24" s="3"/>
    </row>
  </sheetData>
  <sheetProtection algorithmName="SHA-512" hashValue="Dh5ehuY568IJojnfhZeCTl+XjsFvUGRgWi9qUWvh4LyRqd59dLCJCZsY3NSiUR6gWYeeaueyHyUrwxX8FkiqnQ==" saltValue="vU1G9JZAqzwyPx502DskyA==" spinCount="100000" sheet="1" objects="1" scenarios="1"/>
  <mergeCells count="15">
    <mergeCell ref="C6:D6"/>
    <mergeCell ref="C11:D11"/>
    <mergeCell ref="C2:D2"/>
    <mergeCell ref="C3:D3"/>
    <mergeCell ref="C4:D4"/>
    <mergeCell ref="C5:D5"/>
    <mergeCell ref="C8:D8"/>
    <mergeCell ref="C9:D9"/>
    <mergeCell ref="E3:J3"/>
    <mergeCell ref="E4:G4"/>
    <mergeCell ref="E5:F5"/>
    <mergeCell ref="E6:F6"/>
    <mergeCell ref="H13:J13"/>
    <mergeCell ref="E8:F8"/>
    <mergeCell ref="E9:F9"/>
  </mergeCells>
  <phoneticPr fontId="1"/>
  <dataValidations count="6">
    <dataValidation type="date" operator="greaterThanOrEqual" allowBlank="1" showInputMessage="1" showErrorMessage="1" error="平成３０年１０月１日以降の日付を入力ください" sqref="E11" xr:uid="{00000000-0002-0000-0100-000000000000}">
      <formula1>43374</formula1>
    </dataValidation>
    <dataValidation type="textLength" operator="equal" allowBlank="1" showInputMessage="1" showErrorMessage="1" error="４桁でご入力ください" sqref="H14:H24" xr:uid="{00000000-0002-0000-0100-000001000000}">
      <formula1>4</formula1>
    </dataValidation>
    <dataValidation type="textLength" operator="equal" allowBlank="1" showInputMessage="1" showErrorMessage="1" error="６桁でご入力ください" sqref="J14:J24" xr:uid="{00000000-0002-0000-0100-000002000000}">
      <formula1>6</formula1>
    </dataValidation>
    <dataValidation type="whole" allowBlank="1" showInputMessage="1" showErrorMessage="1" sqref="E14" xr:uid="{00000000-0002-0000-0100-000003000000}">
      <formula1>1</formula1>
      <formula2>9999999999</formula2>
    </dataValidation>
    <dataValidation type="date" operator="greaterThanOrEqual" allowBlank="1" showInputMessage="1" showErrorMessage="1" error="平成３０年１０月１日以降の日付をご入力ください" sqref="K14:K24" xr:uid="{00000000-0002-0000-0100-000004000000}">
      <formula1>43374</formula1>
    </dataValidation>
    <dataValidation type="whole" allowBlank="1" showInputMessage="1" showErrorMessage="1" error="加入者番号を入力してください。_x000a_健康保険等の被保険者番号とは異なります。" sqref="E15:E24" xr:uid="{667C7BB2-CE97-4E20-AC01-16A8154EA589}">
      <formula1>10000</formula1>
      <formula2>9999999999</formula2>
    </dataValidation>
  </dataValidation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C2:AV50"/>
  <sheetViews>
    <sheetView showGridLines="0" view="pageBreakPreview" zoomScaleNormal="70" zoomScaleSheetLayoutView="100" workbookViewId="0"/>
  </sheetViews>
  <sheetFormatPr defaultColWidth="3.125" defaultRowHeight="18.75" customHeight="1" x14ac:dyDescent="0.15"/>
  <cols>
    <col min="1" max="3" width="3.125" style="10"/>
    <col min="4" max="46" width="4.125" style="10" customWidth="1"/>
    <col min="47" max="16384" width="3.125" style="10"/>
  </cols>
  <sheetData>
    <row r="2" spans="3:48" ht="18.75" customHeight="1" x14ac:dyDescent="0.25">
      <c r="C2" s="42"/>
      <c r="D2" s="42"/>
      <c r="E2" s="42"/>
      <c r="F2" s="42"/>
      <c r="G2" s="42"/>
      <c r="H2" s="42"/>
      <c r="I2" s="42"/>
      <c r="M2" s="11"/>
      <c r="P2" s="11"/>
      <c r="Q2" s="12"/>
      <c r="R2" s="12"/>
      <c r="S2" s="251" t="s">
        <v>27</v>
      </c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  <c r="AH2" s="13"/>
      <c r="AI2" s="13"/>
      <c r="AJ2" s="13"/>
      <c r="AK2" s="13"/>
    </row>
    <row r="3" spans="3:48" ht="18.75" customHeight="1" x14ac:dyDescent="0.25">
      <c r="C3" s="14"/>
      <c r="D3" s="14"/>
      <c r="E3" s="14"/>
      <c r="P3" s="15"/>
      <c r="Q3" s="12"/>
      <c r="R3" s="15" t="s">
        <v>15</v>
      </c>
      <c r="S3" s="251"/>
      <c r="T3" s="251"/>
      <c r="U3" s="251"/>
      <c r="V3" s="251"/>
      <c r="W3" s="251"/>
      <c r="X3" s="251"/>
      <c r="Y3" s="251"/>
      <c r="Z3" s="251"/>
      <c r="AA3" s="251"/>
      <c r="AB3" s="251"/>
      <c r="AC3" s="251"/>
      <c r="AD3" s="251"/>
      <c r="AE3" s="251"/>
      <c r="AF3" s="251"/>
      <c r="AG3" s="251"/>
      <c r="AH3" s="13"/>
      <c r="AI3" s="13"/>
      <c r="AJ3" s="13"/>
      <c r="AK3" s="13"/>
    </row>
    <row r="4" spans="3:48" ht="18.75" customHeight="1" thickBot="1" x14ac:dyDescent="0.2">
      <c r="C4" s="16"/>
      <c r="D4" s="16"/>
      <c r="E4" s="17"/>
      <c r="V4" s="15"/>
    </row>
    <row r="5" spans="3:48" ht="18.75" customHeight="1" x14ac:dyDescent="0.2">
      <c r="D5" s="239" t="s">
        <v>50</v>
      </c>
      <c r="E5" s="240"/>
      <c r="F5" s="241"/>
      <c r="G5" s="239" t="s">
        <v>51</v>
      </c>
      <c r="H5" s="240"/>
      <c r="I5" s="241"/>
      <c r="J5" s="239" t="s">
        <v>17</v>
      </c>
      <c r="K5" s="240"/>
      <c r="L5" s="240"/>
      <c r="M5" s="241"/>
      <c r="N5" s="239" t="s">
        <v>18</v>
      </c>
      <c r="O5" s="240"/>
      <c r="P5" s="240"/>
      <c r="Q5" s="240"/>
      <c r="R5" s="241"/>
      <c r="S5" s="239" t="s">
        <v>52</v>
      </c>
      <c r="T5" s="240"/>
      <c r="U5" s="240"/>
      <c r="V5" s="241"/>
      <c r="W5" s="239" t="s">
        <v>54</v>
      </c>
      <c r="X5" s="240"/>
      <c r="Y5" s="241"/>
      <c r="Z5" s="37"/>
      <c r="AA5" s="37"/>
      <c r="AK5" s="18"/>
      <c r="AL5" s="18"/>
      <c r="AM5" s="18"/>
      <c r="AN5" s="18"/>
      <c r="AO5" s="18"/>
      <c r="AP5" s="18"/>
      <c r="AQ5" s="248" t="s">
        <v>16</v>
      </c>
      <c r="AR5" s="249"/>
      <c r="AS5" s="249"/>
      <c r="AT5" s="250"/>
    </row>
    <row r="6" spans="3:48" ht="24.95" customHeight="1" x14ac:dyDescent="0.2">
      <c r="D6" s="242">
        <v>8</v>
      </c>
      <c r="E6" s="243"/>
      <c r="F6" s="244"/>
      <c r="G6" s="175">
        <v>0</v>
      </c>
      <c r="H6" s="178">
        <v>2</v>
      </c>
      <c r="I6" s="178">
        <v>0</v>
      </c>
      <c r="J6" s="175">
        <v>0</v>
      </c>
      <c r="K6" s="178">
        <v>0</v>
      </c>
      <c r="L6" s="178">
        <v>8</v>
      </c>
      <c r="M6" s="182">
        <v>8</v>
      </c>
      <c r="N6" s="175" t="str">
        <f>IF(入力!E2="","",LEFT(RIGHT(CONCATENATE("      ",入力!E2),5),1))</f>
        <v/>
      </c>
      <c r="O6" s="178" t="str">
        <f>IF(入力!E2="","",MID(RIGHT(CONCATENATE("      ",入力!E2),5),2,1))</f>
        <v/>
      </c>
      <c r="P6" s="178" t="str">
        <f>IF(入力!E2="","",MID(RIGHT(CONCATENATE("      ",入力!E2),5),3,1))</f>
        <v/>
      </c>
      <c r="Q6" s="178" t="str">
        <f>IF(入力!E2="","",MID(RIGHT(CONCATENATE("      ",入力!E2),5),4,1))</f>
        <v/>
      </c>
      <c r="R6" s="182" t="str">
        <f>IF(入力!E2="","",RIGHT(RIGHT(CONCATENATE("      ",入力!E2),5),1))</f>
        <v/>
      </c>
      <c r="S6" s="175" t="s">
        <v>62</v>
      </c>
      <c r="T6" s="178">
        <v>3</v>
      </c>
      <c r="U6" s="178">
        <v>0</v>
      </c>
      <c r="V6" s="182">
        <v>0</v>
      </c>
      <c r="W6" s="175">
        <v>0</v>
      </c>
      <c r="X6" s="178">
        <v>1</v>
      </c>
      <c r="Y6" s="182">
        <v>8</v>
      </c>
      <c r="Z6" s="19"/>
      <c r="AA6" s="17"/>
      <c r="AK6" s="18"/>
      <c r="AL6" s="18"/>
      <c r="AM6" s="18"/>
      <c r="AN6" s="18"/>
      <c r="AO6" s="18"/>
      <c r="AP6" s="18"/>
      <c r="AQ6" s="175"/>
      <c r="AR6" s="178"/>
      <c r="AS6" s="178"/>
      <c r="AT6" s="182"/>
    </row>
    <row r="7" spans="3:48" ht="24.95" customHeight="1" thickBot="1" x14ac:dyDescent="0.2">
      <c r="D7" s="245"/>
      <c r="E7" s="246"/>
      <c r="F7" s="247"/>
      <c r="G7" s="177"/>
      <c r="H7" s="180"/>
      <c r="I7" s="180"/>
      <c r="J7" s="177"/>
      <c r="K7" s="180"/>
      <c r="L7" s="180"/>
      <c r="M7" s="202"/>
      <c r="N7" s="177"/>
      <c r="O7" s="180"/>
      <c r="P7" s="180"/>
      <c r="Q7" s="180"/>
      <c r="R7" s="202"/>
      <c r="S7" s="177"/>
      <c r="T7" s="180"/>
      <c r="U7" s="180"/>
      <c r="V7" s="202"/>
      <c r="W7" s="177"/>
      <c r="X7" s="180"/>
      <c r="Y7" s="202"/>
      <c r="Z7" s="20"/>
      <c r="AA7" s="20"/>
      <c r="AQ7" s="177"/>
      <c r="AR7" s="180"/>
      <c r="AS7" s="180"/>
      <c r="AT7" s="202"/>
    </row>
    <row r="8" spans="3:48" ht="18.75" customHeight="1" thickBot="1" x14ac:dyDescent="0.2">
      <c r="D8" s="43"/>
      <c r="E8" s="21"/>
      <c r="F8" s="21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</row>
    <row r="9" spans="3:48" ht="18.75" customHeight="1" x14ac:dyDescent="0.15">
      <c r="D9" s="22"/>
      <c r="E9" s="229" t="s">
        <v>53</v>
      </c>
      <c r="F9" s="229"/>
      <c r="G9" s="23"/>
      <c r="H9" s="24"/>
      <c r="I9" s="229" t="s">
        <v>28</v>
      </c>
      <c r="J9" s="229"/>
      <c r="K9" s="229"/>
      <c r="L9" s="229"/>
      <c r="M9" s="229"/>
      <c r="N9" s="229"/>
      <c r="O9" s="229"/>
      <c r="P9" s="229"/>
      <c r="Q9" s="25"/>
      <c r="R9" s="24"/>
      <c r="S9" s="229" t="s">
        <v>29</v>
      </c>
      <c r="T9" s="229"/>
      <c r="U9" s="229"/>
      <c r="V9" s="229"/>
      <c r="W9" s="229"/>
      <c r="X9" s="229"/>
      <c r="Y9" s="229"/>
      <c r="Z9" s="229"/>
      <c r="AA9" s="25"/>
      <c r="AB9" s="233" t="s">
        <v>56</v>
      </c>
      <c r="AC9" s="229"/>
      <c r="AD9" s="229"/>
      <c r="AE9" s="229"/>
      <c r="AF9" s="229"/>
      <c r="AG9" s="229"/>
      <c r="AH9" s="229"/>
      <c r="AI9" s="229"/>
      <c r="AJ9" s="234"/>
      <c r="AK9" s="231" t="s">
        <v>30</v>
      </c>
      <c r="AL9" s="229"/>
      <c r="AM9" s="229"/>
      <c r="AN9" s="229"/>
      <c r="AO9" s="229"/>
      <c r="AP9" s="229"/>
      <c r="AQ9" s="229"/>
      <c r="AR9" s="229"/>
      <c r="AS9" s="229"/>
      <c r="AT9" s="229"/>
      <c r="AU9" s="26"/>
      <c r="AV9" s="14"/>
    </row>
    <row r="10" spans="3:48" ht="18.75" customHeight="1" thickBot="1" x14ac:dyDescent="0.2">
      <c r="D10" s="27"/>
      <c r="E10" s="230"/>
      <c r="F10" s="230"/>
      <c r="G10" s="28"/>
      <c r="H10" s="27"/>
      <c r="I10" s="230"/>
      <c r="J10" s="230"/>
      <c r="K10" s="230"/>
      <c r="L10" s="230"/>
      <c r="M10" s="230"/>
      <c r="N10" s="230"/>
      <c r="O10" s="230"/>
      <c r="P10" s="230"/>
      <c r="Q10" s="28"/>
      <c r="R10" s="27"/>
      <c r="S10" s="230"/>
      <c r="T10" s="230"/>
      <c r="U10" s="230"/>
      <c r="V10" s="230"/>
      <c r="W10" s="230"/>
      <c r="X10" s="230"/>
      <c r="Y10" s="230"/>
      <c r="Z10" s="230"/>
      <c r="AA10" s="29"/>
      <c r="AB10" s="232"/>
      <c r="AC10" s="230"/>
      <c r="AD10" s="230"/>
      <c r="AE10" s="230"/>
      <c r="AF10" s="230"/>
      <c r="AG10" s="230"/>
      <c r="AH10" s="230"/>
      <c r="AI10" s="230"/>
      <c r="AJ10" s="235"/>
      <c r="AK10" s="232"/>
      <c r="AL10" s="230"/>
      <c r="AM10" s="230"/>
      <c r="AN10" s="230"/>
      <c r="AO10" s="230"/>
      <c r="AP10" s="230"/>
      <c r="AQ10" s="230"/>
      <c r="AR10" s="230"/>
      <c r="AS10" s="230"/>
      <c r="AT10" s="230"/>
      <c r="AU10" s="30"/>
      <c r="AV10" s="20"/>
    </row>
    <row r="11" spans="3:48" ht="15" customHeight="1" x14ac:dyDescent="0.15">
      <c r="D11" s="226">
        <v>1</v>
      </c>
      <c r="E11" s="227"/>
      <c r="F11" s="227"/>
      <c r="G11" s="228"/>
      <c r="H11" s="225" t="str">
        <f>IF(入力!E15="","",LEFT(RIGHT(CONCATENATE("          ",入力!E15),10),1))</f>
        <v/>
      </c>
      <c r="I11" s="221" t="str">
        <f>IF(入力!E15="","",MID(RIGHT(CONCATENATE("          ",入力!E15),10),2,1))</f>
        <v/>
      </c>
      <c r="J11" s="221" t="str">
        <f>IF(入力!E15="","",MID(RIGHT(CONCATENATE("          ",入力!E15),10),3,1))</f>
        <v/>
      </c>
      <c r="K11" s="221" t="str">
        <f>IF(入力!E15="","",MID(RIGHT(CONCATENATE("          ",入力!E15),10),4,1))</f>
        <v/>
      </c>
      <c r="L11" s="221" t="str">
        <f>IF(入力!E15="","",MID(RIGHT(CONCATENATE("          ",入力!E15),10),5,1))</f>
        <v/>
      </c>
      <c r="M11" s="221" t="str">
        <f>IF(入力!E15="","",MID(RIGHT(CONCATENATE("          ",入力!E15),10),6,1))</f>
        <v/>
      </c>
      <c r="N11" s="221" t="str">
        <f>IF(入力!E15="","",MID(RIGHT(CONCATENATE("          ",入力!E15),10),7,1))</f>
        <v/>
      </c>
      <c r="O11" s="221" t="str">
        <f>IF(入力!E15="","",MID(RIGHT(CONCATENATE("          ",入力!E15),10),8,1))</f>
        <v/>
      </c>
      <c r="P11" s="221" t="str">
        <f>IF(入力!E15="","",MID(RIGHT(CONCATENATE("          ",入力!E15),10),9,1))</f>
        <v/>
      </c>
      <c r="Q11" s="222" t="str">
        <f>IF(入力!E15="","",RIGHT(RIGHT(CONCATENATE("          ",入力!E15),10),1))</f>
        <v/>
      </c>
      <c r="R11" s="225" t="str">
        <f>IF(入力!H15="","",LEFT(入力!H15,1))</f>
        <v/>
      </c>
      <c r="S11" s="221" t="str">
        <f>IF(入力!H15="","",MID(入力!H15,2,1))</f>
        <v/>
      </c>
      <c r="T11" s="221" t="str">
        <f>IF(入力!H15="","",MID(入力!H15,3,1))</f>
        <v/>
      </c>
      <c r="U11" s="223" t="str">
        <f>IF(入力!H15="","",RIGHT(入力!H15,1))</f>
        <v/>
      </c>
      <c r="V11" s="224" t="str">
        <f>IF(入力!J15="","",LEFT(入力!J15,1))</f>
        <v/>
      </c>
      <c r="W11" s="221" t="str">
        <f>IF(入力!J15="","",MID(入力!J15,2,1))</f>
        <v/>
      </c>
      <c r="X11" s="221" t="str">
        <f>IF(入力!J15="","",MID(入力!J15,3,1))</f>
        <v/>
      </c>
      <c r="Y11" s="221" t="str">
        <f>IF(入力!J15="","",MID(入力!J15,4,1))</f>
        <v/>
      </c>
      <c r="Z11" s="221" t="str">
        <f>IF(入力!J15="","",MID(入力!J15,5,1))</f>
        <v/>
      </c>
      <c r="AA11" s="222" t="str">
        <f>IF(入力!J15="","",RIGHT(入力!J15,1))</f>
        <v/>
      </c>
      <c r="AB11" s="236" t="str">
        <f>IF(入力!K15="","",IF((VALUE(TEXT(入力!K15,"yyyymmdd"))-20190501)&gt;=0,"令和",IF((VALUE(TEXT(入力!K15,"yyyymmdd"))-19890108)&gt;=0,"平成","昭和")))</f>
        <v/>
      </c>
      <c r="AC11" s="237" t="str">
        <f t="shared" ref="AB11:AD40" si="0">IF($B11="","",IF((VALUE(TEXT($B11,"yyyymmdd"))-20190501)&gt;=0,"9 ： 令和",IF((VALUE(TEXT($B11,"yyyymmdd"))-19890108)&gt;=0,"7 ： 平成","5 ： 昭和")))</f>
        <v/>
      </c>
      <c r="AD11" s="238" t="str">
        <f t="shared" si="0"/>
        <v/>
      </c>
      <c r="AE11" s="224" t="str">
        <f>IF(入力!K15="","",IF((VALUE(TEXT(入力!K15,"yyyymmdd"))-20181001)&lt;0,"×",IF((VALUE(TEXT(入力!K15,"yyyymmdd")))&lt;20190501,LEFT(TEXT(入力!K15,"yyyymmdd")-19880000,1),IF((TEXT(入力!K15,"yyyymmdd")-20180000)&lt;100000,0,LEFT(TEXT(入力!K15,"yyyymmdd")-20180000,1)))))</f>
        <v/>
      </c>
      <c r="AF11" s="223" t="str">
        <f>IF(入力!K15="","",IF((VALUE(TEXT(入力!K15,"yyyymmdd"))-20181001)&lt;0,"×",IF((VALUE(TEXT(入力!K15,"yyyymmdd")))&lt;20190501,MID(TEXT(入力!K15,"yyyymmdd")-19880000,2,1),IF((TEXT(入力!K15,"yyyymmdd")-20180000)&lt;100000,LEFT(TEXT(入力!K15,"yyyymmdd")-20180000,1),MID(TEXT(入力!K15,"yyyymmdd")-20180000,2,1)))))</f>
        <v/>
      </c>
      <c r="AG11" s="224" t="str">
        <f>IF(入力!K15="","",IF((VALUE(TEXT(入力!K15,"yyyymmdd"))-20181001)&lt;0,"×",IF((VALUE(TEXT(入力!K15,"yyyymmdd")))&lt;20190501,MID(TEXT(入力!K15,"yyyymmdd")-19880000,3,1),IF((TEXT(入力!K15,"yyyymmdd")-20180000)&lt;100000,MID(TEXT(入力!K15,"yyyymmdd")-20180000,2,1),MID(TEXT(入力!K15,"yyyymmdd")-20180000,3,1)))))</f>
        <v/>
      </c>
      <c r="AH11" s="223" t="str">
        <f>IF(入力!K15="","",IF((VALUE(TEXT(入力!K15,"yyyymmdd"))-20181001)&lt;0,"×",IF((VALUE(TEXT(入力!K15,"yyyymmdd")))&lt;20190501,MID(TEXT(入力!K15,"yyyymmdd")-19880000,4,1),IF((TEXT(入力!K15,"yyyymmdd")-20180000)&lt;100000,MID(TEXT(入力!K15,"yyyymmdd")-20180000,3,1),MID(TEXT(入力!K15,"yyyymmdd")-20180000,4,1)))))</f>
        <v/>
      </c>
      <c r="AI11" s="224" t="str">
        <f>IF(入力!K15="","",IF((VALUE(TEXT(入力!K15,"yyyymmdd"))-20181001)&lt;0,"×",IF((VALUE(TEXT(入力!K15,"yyyymmdd")))&lt;20190501,MID(TEXT(入力!K15,"yyyymmdd")-19880000,5,1),IF((TEXT(入力!K15,"yyyymmdd")-20180000)&lt;100000,MID(TEXT(入力!K15,"yyyymmdd")-20180000,4,1),MID(TEXT(入力!K15,"yyyymmdd")-20180000,5,1)))))</f>
        <v/>
      </c>
      <c r="AJ11" s="222" t="str">
        <f>IF(入力!K15="","",IF((VALUE(TEXT(入力!K15,"yyyymmdd"))-20181001)&lt;0,"×",IF((VALUE(TEXT(入力!K15,"yyyymmdd")))&lt;20190501,RIGHT(TEXT(入力!K15,"yyyymmdd")-19880000,1),RIGHT(TEXT(入力!K15,"yyyymmdd")-20180000,1))))</f>
        <v/>
      </c>
      <c r="AK11" s="218" t="str">
        <f>CONCATENATE(IF(入力!F15="","",入力!F15),"　",IF(入力!G15="","",入力!G15))</f>
        <v>　</v>
      </c>
      <c r="AL11" s="219"/>
      <c r="AM11" s="219"/>
      <c r="AN11" s="219"/>
      <c r="AO11" s="219"/>
      <c r="AP11" s="219"/>
      <c r="AQ11" s="219"/>
      <c r="AR11" s="219"/>
      <c r="AS11" s="219"/>
      <c r="AT11" s="220"/>
      <c r="AU11" s="31"/>
      <c r="AV11" s="32"/>
    </row>
    <row r="12" spans="3:48" ht="15" customHeight="1" x14ac:dyDescent="0.15">
      <c r="D12" s="169"/>
      <c r="E12" s="170"/>
      <c r="F12" s="170"/>
      <c r="G12" s="171"/>
      <c r="H12" s="176"/>
      <c r="I12" s="179"/>
      <c r="J12" s="179"/>
      <c r="K12" s="179"/>
      <c r="L12" s="179"/>
      <c r="M12" s="179"/>
      <c r="N12" s="179"/>
      <c r="O12" s="179"/>
      <c r="P12" s="179"/>
      <c r="Q12" s="183"/>
      <c r="R12" s="176"/>
      <c r="S12" s="179"/>
      <c r="T12" s="179"/>
      <c r="U12" s="186"/>
      <c r="V12" s="189"/>
      <c r="W12" s="179"/>
      <c r="X12" s="179"/>
      <c r="Y12" s="179"/>
      <c r="Z12" s="179"/>
      <c r="AA12" s="183"/>
      <c r="AB12" s="209" t="str">
        <f t="shared" si="0"/>
        <v/>
      </c>
      <c r="AC12" s="210" t="str">
        <f t="shared" si="0"/>
        <v/>
      </c>
      <c r="AD12" s="211" t="str">
        <f t="shared" si="0"/>
        <v/>
      </c>
      <c r="AE12" s="189" t="str">
        <f t="shared" ref="AE12:AE40" si="1">IF($B12="","",IF((VALUE(TEXT($B12,"yyyymmdd"))-20181001)&lt;0,"×",IF((TEXT($B12,"yyyymmdd")-20180000)&lt;100000,0,LEFT(TEXT($B12,"yyyymmdd")-20180000,1))))</f>
        <v/>
      </c>
      <c r="AF12" s="186" t="str">
        <f t="shared" ref="AF12:AF40" si="2">IF($B12="","",IF((VALUE(TEXT($B12,"yyyymmdd"))-20181001)&lt;0,"×",IF((TEXT($B12,"yyyymmdd")-20180000)&lt;100000,LEFT(TEXT($B12,"yyyymmdd")-20180000,1),MID(TEXT($B12,"yyyymmdd")-20180000,2,1))))</f>
        <v/>
      </c>
      <c r="AG12" s="189" t="str">
        <f t="shared" ref="AG12:AG40" si="3">IF($B12="","",IF((VALUE(TEXT($B12,"yyyymmdd"))-20181001)&lt;0,"×",IF((TEXT($B12,"yyyymmdd")-20180000)&lt;100000,MID(TEXT($B12,"yyyymmdd")-20180000,2,1),MID(TEXT($B12,"yyyymmdd")-20180000,3,1))))</f>
        <v/>
      </c>
      <c r="AH12" s="186" t="str">
        <f t="shared" ref="AH12:AH40" si="4">IF($B12="","",IF((VALUE(TEXT($B12,"yyyymmdd"))-20181001)&lt;0,"×",IF((TEXT($B12,"yyyymmdd")-20180000)&lt;100000,MID(TEXT($B12,"yyyymmdd")-20180000,3,1),MID(TEXT($B12,"yyyymmdd")-20180000,4,1))))</f>
        <v/>
      </c>
      <c r="AI12" s="189" t="str">
        <f t="shared" ref="AI12:AI40" si="5">IF($B12="","",IF((VALUE(TEXT($B12,"yyyymmdd"))-20181001)&lt;0,"×",IF((TEXT($B12,"yyyymmdd")-20180000)&lt;100000,MID(TEXT($B12,"yyyymmdd")-20180000,4,1),MID(TEXT($B12,"yyyymmdd")-20180000,5,1))))</f>
        <v/>
      </c>
      <c r="AJ12" s="183" t="str">
        <f t="shared" ref="AJ12:AJ40" si="6">IF($B12="","",IF((VALUE(TEXT($B12,"yyyymmdd"))-20181001)&lt;0,"×",RIGHT(TEXT($B12,"yyyymmdd")-20180000,1)))</f>
        <v/>
      </c>
      <c r="AK12" s="215"/>
      <c r="AL12" s="216"/>
      <c r="AM12" s="216"/>
      <c r="AN12" s="216"/>
      <c r="AO12" s="216"/>
      <c r="AP12" s="216"/>
      <c r="AQ12" s="216"/>
      <c r="AR12" s="216"/>
      <c r="AS12" s="216"/>
      <c r="AT12" s="217"/>
      <c r="AU12" s="31"/>
      <c r="AV12" s="32"/>
    </row>
    <row r="13" spans="3:48" ht="15" customHeight="1" x14ac:dyDescent="0.15">
      <c r="D13" s="169"/>
      <c r="E13" s="170"/>
      <c r="F13" s="170"/>
      <c r="G13" s="171"/>
      <c r="H13" s="176"/>
      <c r="I13" s="179"/>
      <c r="J13" s="179"/>
      <c r="K13" s="179"/>
      <c r="L13" s="179"/>
      <c r="M13" s="179"/>
      <c r="N13" s="179"/>
      <c r="O13" s="179"/>
      <c r="P13" s="179"/>
      <c r="Q13" s="183"/>
      <c r="R13" s="176"/>
      <c r="S13" s="179"/>
      <c r="T13" s="179"/>
      <c r="U13" s="186"/>
      <c r="V13" s="189"/>
      <c r="W13" s="179"/>
      <c r="X13" s="179"/>
      <c r="Y13" s="179"/>
      <c r="Z13" s="179"/>
      <c r="AA13" s="183"/>
      <c r="AB13" s="212" t="str">
        <f t="shared" si="0"/>
        <v/>
      </c>
      <c r="AC13" s="213" t="str">
        <f t="shared" si="0"/>
        <v/>
      </c>
      <c r="AD13" s="214" t="str">
        <f t="shared" si="0"/>
        <v/>
      </c>
      <c r="AE13" s="189" t="str">
        <f t="shared" si="1"/>
        <v/>
      </c>
      <c r="AF13" s="186" t="str">
        <f t="shared" si="2"/>
        <v/>
      </c>
      <c r="AG13" s="189" t="str">
        <f t="shared" si="3"/>
        <v/>
      </c>
      <c r="AH13" s="186" t="str">
        <f t="shared" si="4"/>
        <v/>
      </c>
      <c r="AI13" s="189" t="str">
        <f t="shared" si="5"/>
        <v/>
      </c>
      <c r="AJ13" s="183" t="str">
        <f t="shared" si="6"/>
        <v/>
      </c>
      <c r="AK13" s="215"/>
      <c r="AL13" s="216"/>
      <c r="AM13" s="216"/>
      <c r="AN13" s="216"/>
      <c r="AO13" s="216"/>
      <c r="AP13" s="216"/>
      <c r="AQ13" s="216"/>
      <c r="AR13" s="216"/>
      <c r="AS13" s="216"/>
      <c r="AT13" s="217"/>
      <c r="AU13" s="31"/>
      <c r="AV13" s="32"/>
    </row>
    <row r="14" spans="3:48" ht="15" customHeight="1" x14ac:dyDescent="0.15">
      <c r="D14" s="166">
        <v>2</v>
      </c>
      <c r="E14" s="167"/>
      <c r="F14" s="167"/>
      <c r="G14" s="168"/>
      <c r="H14" s="175" t="str">
        <f>IF(入力!E16="","",LEFT(RIGHT(CONCATENATE("          ",入力!E16),10),1))</f>
        <v/>
      </c>
      <c r="I14" s="178" t="str">
        <f>IF(入力!E16="","",MID(RIGHT(CONCATENATE("          ",入力!E16),10),2,1))</f>
        <v/>
      </c>
      <c r="J14" s="178" t="str">
        <f>IF(入力!E16="","",MID(RIGHT(CONCATENATE("          ",入力!E16),10),3,1))</f>
        <v/>
      </c>
      <c r="K14" s="178" t="str">
        <f>IF(入力!E16="","",MID(RIGHT(CONCATENATE("          ",入力!E16),10),4,1))</f>
        <v/>
      </c>
      <c r="L14" s="178" t="str">
        <f>IF(入力!E16="","",MID(RIGHT(CONCATENATE("          ",入力!E16),10),5,1))</f>
        <v/>
      </c>
      <c r="M14" s="178" t="str">
        <f>IF(入力!E16="","",MID(RIGHT(CONCATENATE("          ",入力!E16),10),6,1))</f>
        <v/>
      </c>
      <c r="N14" s="178" t="str">
        <f>IF(入力!E16="","",MID(RIGHT(CONCATENATE("          ",入力!E16),10),7,1))</f>
        <v/>
      </c>
      <c r="O14" s="178" t="str">
        <f>IF(入力!E16="","",MID(RIGHT(CONCATENATE("          ",入力!E16),10),8,1))</f>
        <v/>
      </c>
      <c r="P14" s="178" t="str">
        <f>IF(入力!E16="","",MID(RIGHT(CONCATENATE("          ",入力!E16),10),9,1))</f>
        <v/>
      </c>
      <c r="Q14" s="182" t="str">
        <f>IF(入力!E16="","",RIGHT(RIGHT(CONCATENATE("          ",入力!E16),10),1))</f>
        <v/>
      </c>
      <c r="R14" s="175" t="str">
        <f>IF(入力!H16="","",LEFT(入力!H16,1))</f>
        <v/>
      </c>
      <c r="S14" s="178" t="str">
        <f>IF(入力!H16="","",MID(入力!H16,2,1))</f>
        <v/>
      </c>
      <c r="T14" s="178" t="str">
        <f>IF(入力!H16="","",MID(入力!H16,3,1))</f>
        <v/>
      </c>
      <c r="U14" s="185" t="str">
        <f>IF(入力!H16="","",RIGHT(入力!H16,1))</f>
        <v/>
      </c>
      <c r="V14" s="188" t="str">
        <f>IF(入力!J16="","",LEFT(入力!J16,1))</f>
        <v/>
      </c>
      <c r="W14" s="178" t="str">
        <f>IF(入力!J16="","",MID(入力!J16,2,1))</f>
        <v/>
      </c>
      <c r="X14" s="178" t="str">
        <f>IF(入力!J16="","",MID(入力!J16,3,1))</f>
        <v/>
      </c>
      <c r="Y14" s="178" t="str">
        <f>IF(入力!J16="","",MID(入力!J16,4,1))</f>
        <v/>
      </c>
      <c r="Z14" s="178" t="str">
        <f>IF(入力!J16="","",MID(入力!J16,5,1))</f>
        <v/>
      </c>
      <c r="AA14" s="182" t="str">
        <f>IF(入力!J16="","",RIGHT(入力!J16,1))</f>
        <v/>
      </c>
      <c r="AB14" s="206" t="str">
        <f>IF(入力!K16="","",IF((VALUE(TEXT(入力!K16,"yyyymmdd"))-20190501)&gt;=0,"令和",IF((VALUE(TEXT(入力!K16,"yyyymmdd"))-19890108)&gt;=0,"平成","昭和")))</f>
        <v/>
      </c>
      <c r="AC14" s="207" t="str">
        <f t="shared" si="0"/>
        <v/>
      </c>
      <c r="AD14" s="208" t="str">
        <f t="shared" si="0"/>
        <v/>
      </c>
      <c r="AE14" s="188" t="str">
        <f>IF(入力!K16="","",IF((VALUE(TEXT(入力!K16,"yyyymmdd"))-20181001)&lt;0,"×",IF((VALUE(TEXT(入力!K16,"yyyymmdd")))&lt;20190501,LEFT(TEXT(入力!K16,"yyyymmdd")-19880000,1),IF((TEXT(入力!K16,"yyyymmdd")-20180000)&lt;100000,0,LEFT(TEXT(入力!K16,"yyyymmdd")-20180000,1)))))</f>
        <v/>
      </c>
      <c r="AF14" s="185" t="str">
        <f>IF(入力!K16="","",IF((VALUE(TEXT(入力!K16,"yyyymmdd"))-20181001)&lt;0,"×",IF((VALUE(TEXT(入力!K16,"yyyymmdd")))&lt;20190501,MID(TEXT(入力!K16,"yyyymmdd")-19880000,2,1),IF((TEXT(入力!K16,"yyyymmdd")-20180000)&lt;100000,LEFT(TEXT(入力!K16,"yyyymmdd")-20180000,1),MID(TEXT(入力!K16,"yyyymmdd")-20180000,2,1)))))</f>
        <v/>
      </c>
      <c r="AG14" s="188" t="str">
        <f>IF(入力!K16="","",IF((VALUE(TEXT(入力!K16,"yyyymmdd"))-20181001)&lt;0,"×",IF((VALUE(TEXT(入力!K16,"yyyymmdd")))&lt;20190501,MID(TEXT(入力!K16,"yyyymmdd")-19880000,3,1),IF((TEXT(入力!K16,"yyyymmdd")-20180000)&lt;100000,MID(TEXT(入力!K16,"yyyymmdd")-20180000,2,1),MID(TEXT(入力!K16,"yyyymmdd")-20180000,3,1)))))</f>
        <v/>
      </c>
      <c r="AH14" s="185" t="str">
        <f>IF(入力!K16="","",IF((VALUE(TEXT(入力!K16,"yyyymmdd"))-20181001)&lt;0,"×",IF((VALUE(TEXT(入力!K16,"yyyymmdd")))&lt;20190501,MID(TEXT(入力!K16,"yyyymmdd")-19880000,4,1),IF((TEXT(入力!K16,"yyyymmdd")-20180000)&lt;100000,MID(TEXT(入力!K16,"yyyymmdd")-20180000,3,1),MID(TEXT(入力!K16,"yyyymmdd")-20180000,4,1)))))</f>
        <v/>
      </c>
      <c r="AI14" s="188" t="str">
        <f>IF(入力!K16="","",IF((VALUE(TEXT(入力!K16,"yyyymmdd"))-20181001)&lt;0,"×",IF((VALUE(TEXT(入力!K16,"yyyymmdd")))&lt;20190501,MID(TEXT(入力!K16,"yyyymmdd")-19880000,5,1),IF((TEXT(入力!K16,"yyyymmdd")-20180000)&lt;100000,MID(TEXT(入力!K16,"yyyymmdd")-20180000,4,1),MID(TEXT(入力!K16,"yyyymmdd")-20180000,5,1)))))</f>
        <v/>
      </c>
      <c r="AJ14" s="182" t="str">
        <f>IF(入力!K16="","",IF((VALUE(TEXT(入力!K16,"yyyymmdd"))-20181001)&lt;0,"×",IF((VALUE(TEXT(入力!K16,"yyyymmdd")))&lt;20190501,RIGHT(TEXT(入力!K16,"yyyymmdd")-19880000,1),RIGHT(TEXT(入力!K16,"yyyymmdd")-20180000,1))))</f>
        <v/>
      </c>
      <c r="AK14" s="157" t="str">
        <f>CONCATENATE(IF(入力!F16="","",入力!F16),"　",IF(入力!G16="","",入力!G16))</f>
        <v>　</v>
      </c>
      <c r="AL14" s="158"/>
      <c r="AM14" s="158"/>
      <c r="AN14" s="158"/>
      <c r="AO14" s="158"/>
      <c r="AP14" s="158"/>
      <c r="AQ14" s="158"/>
      <c r="AR14" s="158"/>
      <c r="AS14" s="158"/>
      <c r="AT14" s="159"/>
      <c r="AU14" s="33"/>
      <c r="AV14" s="34"/>
    </row>
    <row r="15" spans="3:48" ht="15" customHeight="1" x14ac:dyDescent="0.15">
      <c r="D15" s="169"/>
      <c r="E15" s="170"/>
      <c r="F15" s="170"/>
      <c r="G15" s="171"/>
      <c r="H15" s="176"/>
      <c r="I15" s="179"/>
      <c r="J15" s="179"/>
      <c r="K15" s="179"/>
      <c r="L15" s="179"/>
      <c r="M15" s="179"/>
      <c r="N15" s="179"/>
      <c r="O15" s="179"/>
      <c r="P15" s="179"/>
      <c r="Q15" s="183"/>
      <c r="R15" s="176"/>
      <c r="S15" s="179"/>
      <c r="T15" s="179"/>
      <c r="U15" s="186"/>
      <c r="V15" s="189"/>
      <c r="W15" s="179"/>
      <c r="X15" s="179"/>
      <c r="Y15" s="179"/>
      <c r="Z15" s="179"/>
      <c r="AA15" s="183"/>
      <c r="AB15" s="209" t="str">
        <f t="shared" si="0"/>
        <v/>
      </c>
      <c r="AC15" s="210" t="str">
        <f t="shared" si="0"/>
        <v/>
      </c>
      <c r="AD15" s="211" t="str">
        <f t="shared" si="0"/>
        <v/>
      </c>
      <c r="AE15" s="189" t="str">
        <f t="shared" si="1"/>
        <v/>
      </c>
      <c r="AF15" s="186" t="str">
        <f t="shared" si="2"/>
        <v/>
      </c>
      <c r="AG15" s="189" t="str">
        <f t="shared" si="3"/>
        <v/>
      </c>
      <c r="AH15" s="186" t="str">
        <f t="shared" si="4"/>
        <v/>
      </c>
      <c r="AI15" s="189" t="str">
        <f t="shared" si="5"/>
        <v/>
      </c>
      <c r="AJ15" s="183" t="str">
        <f t="shared" si="6"/>
        <v/>
      </c>
      <c r="AK15" s="160"/>
      <c r="AL15" s="161"/>
      <c r="AM15" s="161"/>
      <c r="AN15" s="161"/>
      <c r="AO15" s="161"/>
      <c r="AP15" s="161"/>
      <c r="AQ15" s="161"/>
      <c r="AR15" s="161"/>
      <c r="AS15" s="161"/>
      <c r="AT15" s="162"/>
      <c r="AU15" s="35"/>
      <c r="AV15" s="36"/>
    </row>
    <row r="16" spans="3:48" ht="15" customHeight="1" x14ac:dyDescent="0.15">
      <c r="D16" s="195"/>
      <c r="E16" s="196"/>
      <c r="F16" s="196"/>
      <c r="G16" s="197"/>
      <c r="H16" s="176"/>
      <c r="I16" s="179"/>
      <c r="J16" s="179"/>
      <c r="K16" s="179"/>
      <c r="L16" s="179"/>
      <c r="M16" s="179"/>
      <c r="N16" s="179"/>
      <c r="O16" s="179"/>
      <c r="P16" s="179"/>
      <c r="Q16" s="183"/>
      <c r="R16" s="176"/>
      <c r="S16" s="179"/>
      <c r="T16" s="179"/>
      <c r="U16" s="186"/>
      <c r="V16" s="189"/>
      <c r="W16" s="179"/>
      <c r="X16" s="179"/>
      <c r="Y16" s="179"/>
      <c r="Z16" s="179"/>
      <c r="AA16" s="183"/>
      <c r="AB16" s="209" t="str">
        <f t="shared" si="0"/>
        <v/>
      </c>
      <c r="AC16" s="210" t="str">
        <f t="shared" si="0"/>
        <v/>
      </c>
      <c r="AD16" s="211" t="str">
        <f t="shared" si="0"/>
        <v/>
      </c>
      <c r="AE16" s="189" t="str">
        <f t="shared" si="1"/>
        <v/>
      </c>
      <c r="AF16" s="186" t="str">
        <f t="shared" si="2"/>
        <v/>
      </c>
      <c r="AG16" s="189" t="str">
        <f t="shared" si="3"/>
        <v/>
      </c>
      <c r="AH16" s="186" t="str">
        <f t="shared" si="4"/>
        <v/>
      </c>
      <c r="AI16" s="189" t="str">
        <f t="shared" si="5"/>
        <v/>
      </c>
      <c r="AJ16" s="183" t="str">
        <f t="shared" si="6"/>
        <v/>
      </c>
      <c r="AK16" s="160"/>
      <c r="AL16" s="161"/>
      <c r="AM16" s="161"/>
      <c r="AN16" s="161"/>
      <c r="AO16" s="161"/>
      <c r="AP16" s="161"/>
      <c r="AQ16" s="161"/>
      <c r="AR16" s="161"/>
      <c r="AS16" s="161"/>
      <c r="AT16" s="162"/>
      <c r="AU16" s="35"/>
      <c r="AV16" s="36"/>
    </row>
    <row r="17" spans="4:48" ht="15" customHeight="1" x14ac:dyDescent="0.15">
      <c r="D17" s="166">
        <v>3</v>
      </c>
      <c r="E17" s="167"/>
      <c r="F17" s="167"/>
      <c r="G17" s="168"/>
      <c r="H17" s="175" t="str">
        <f>IF(入力!E17="","",LEFT(RIGHT(CONCATENATE("          ",入力!E17),10),1))</f>
        <v/>
      </c>
      <c r="I17" s="178" t="str">
        <f>IF(入力!E17="","",MID(RIGHT(CONCATENATE("          ",入力!E17),10),2,1))</f>
        <v/>
      </c>
      <c r="J17" s="178" t="str">
        <f>IF(入力!E17="","",MID(RIGHT(CONCATENATE("          ",入力!E17),10),3,1))</f>
        <v/>
      </c>
      <c r="K17" s="178" t="str">
        <f>IF(入力!E17="","",MID(RIGHT(CONCATENATE("          ",入力!E17),10),4,1))</f>
        <v/>
      </c>
      <c r="L17" s="178" t="str">
        <f>IF(入力!E17="","",MID(RIGHT(CONCATENATE("          ",入力!E17),10),5,1))</f>
        <v/>
      </c>
      <c r="M17" s="178" t="str">
        <f>IF(入力!E17="","",MID(RIGHT(CONCATENATE("          ",入力!E17),10),6,1))</f>
        <v/>
      </c>
      <c r="N17" s="178" t="str">
        <f>IF(入力!E17="","",MID(RIGHT(CONCATENATE("          ",入力!E17),10),7,1))</f>
        <v/>
      </c>
      <c r="O17" s="178" t="str">
        <f>IF(入力!E17="","",MID(RIGHT(CONCATENATE("          ",入力!E17),10),8,1))</f>
        <v/>
      </c>
      <c r="P17" s="178" t="str">
        <f>IF(入力!E17="","",MID(RIGHT(CONCATENATE("          ",入力!E17),10),9,1))</f>
        <v/>
      </c>
      <c r="Q17" s="182" t="str">
        <f>IF(入力!E17="","",RIGHT(RIGHT(CONCATENATE("          ",入力!E17),10),1))</f>
        <v/>
      </c>
      <c r="R17" s="175" t="str">
        <f>IF(入力!H17="","",LEFT(入力!H17,1))</f>
        <v/>
      </c>
      <c r="S17" s="178" t="str">
        <f>IF(入力!H17="","",MID(入力!H17,2,1))</f>
        <v/>
      </c>
      <c r="T17" s="178" t="str">
        <f>IF(入力!H17="","",MID(入力!H17,3,1))</f>
        <v/>
      </c>
      <c r="U17" s="185" t="str">
        <f>IF(入力!H17="","",RIGHT(入力!H17,1))</f>
        <v/>
      </c>
      <c r="V17" s="188" t="str">
        <f>IF(入力!J17="","",LEFT(入力!J17,1))</f>
        <v/>
      </c>
      <c r="W17" s="178" t="str">
        <f>IF(入力!J17="","",MID(入力!J17,2,1))</f>
        <v/>
      </c>
      <c r="X17" s="178" t="str">
        <f>IF(入力!J17="","",MID(入力!J17,3,1))</f>
        <v/>
      </c>
      <c r="Y17" s="178" t="str">
        <f>IF(入力!J17="","",MID(入力!J17,4,1))</f>
        <v/>
      </c>
      <c r="Z17" s="178" t="str">
        <f>IF(入力!J17="","",MID(入力!J17,5,1))</f>
        <v/>
      </c>
      <c r="AA17" s="182" t="str">
        <f>IF(入力!J17="","",RIGHT(入力!J17,1))</f>
        <v/>
      </c>
      <c r="AB17" s="206" t="str">
        <f>IF(入力!K17="","",IF((VALUE(TEXT(入力!K17,"yyyymmdd"))-20190501)&gt;=0,"令和",IF((VALUE(TEXT(入力!K17,"yyyymmdd"))-19890108)&gt;=0,"平成","昭和")))</f>
        <v/>
      </c>
      <c r="AC17" s="207" t="str">
        <f t="shared" si="0"/>
        <v/>
      </c>
      <c r="AD17" s="208" t="str">
        <f t="shared" si="0"/>
        <v/>
      </c>
      <c r="AE17" s="188" t="str">
        <f>IF(入力!K17="","",IF((VALUE(TEXT(入力!K17,"yyyymmdd"))-20181001)&lt;0,"×",IF((VALUE(TEXT(入力!K17,"yyyymmdd")))&lt;20190501,LEFT(TEXT(入力!K17,"yyyymmdd")-19880000,1),IF((TEXT(入力!K17,"yyyymmdd")-20180000)&lt;100000,0,LEFT(TEXT(入力!K17,"yyyymmdd")-20180000,1)))))</f>
        <v/>
      </c>
      <c r="AF17" s="185" t="str">
        <f>IF(入力!K17="","",IF((VALUE(TEXT(入力!K17,"yyyymmdd"))-20181001)&lt;0,"×",IF((VALUE(TEXT(入力!K17,"yyyymmdd")))&lt;20190501,MID(TEXT(入力!K17,"yyyymmdd")-19880000,2,1),IF((TEXT(入力!K17,"yyyymmdd")-20180000)&lt;100000,LEFT(TEXT(入力!K17,"yyyymmdd")-20180000,1),MID(TEXT(入力!K17,"yyyymmdd")-20180000,2,1)))))</f>
        <v/>
      </c>
      <c r="AG17" s="188" t="str">
        <f>IF(入力!K17="","",IF((VALUE(TEXT(入力!K17,"yyyymmdd"))-20181001)&lt;0,"×",IF((VALUE(TEXT(入力!K17,"yyyymmdd")))&lt;20190501,MID(TEXT(入力!K17,"yyyymmdd")-19880000,3,1),IF((TEXT(入力!K17,"yyyymmdd")-20180000)&lt;100000,MID(TEXT(入力!K17,"yyyymmdd")-20180000,2,1),MID(TEXT(入力!K17,"yyyymmdd")-20180000,3,1)))))</f>
        <v/>
      </c>
      <c r="AH17" s="185" t="str">
        <f>IF(入力!K17="","",IF((VALUE(TEXT(入力!K17,"yyyymmdd"))-20181001)&lt;0,"×",IF((VALUE(TEXT(入力!K17,"yyyymmdd")))&lt;20190501,MID(TEXT(入力!K17,"yyyymmdd")-19880000,4,1),IF((TEXT(入力!K17,"yyyymmdd")-20180000)&lt;100000,MID(TEXT(入力!K17,"yyyymmdd")-20180000,3,1),MID(TEXT(入力!K17,"yyyymmdd")-20180000,4,1)))))</f>
        <v/>
      </c>
      <c r="AI17" s="188" t="str">
        <f>IF(入力!K17="","",IF((VALUE(TEXT(入力!K17,"yyyymmdd"))-20181001)&lt;0,"×",IF((VALUE(TEXT(入力!K17,"yyyymmdd")))&lt;20190501,MID(TEXT(入力!K17,"yyyymmdd")-19880000,5,1),IF((TEXT(入力!K17,"yyyymmdd")-20180000)&lt;100000,MID(TEXT(入力!K17,"yyyymmdd")-20180000,4,1),MID(TEXT(入力!K17,"yyyymmdd")-20180000,5,1)))))</f>
        <v/>
      </c>
      <c r="AJ17" s="182" t="str">
        <f>IF(入力!K17="","",IF((VALUE(TEXT(入力!K17,"yyyymmdd"))-20181001)&lt;0,"×",IF((VALUE(TEXT(入力!K17,"yyyymmdd")))&lt;20190501,RIGHT(TEXT(入力!K17,"yyyymmdd")-19880000,1),RIGHT(TEXT(入力!K17,"yyyymmdd")-20180000,1))))</f>
        <v/>
      </c>
      <c r="AK17" s="215" t="str">
        <f>CONCATENATE(IF(入力!F17="","",入力!F17),"　",IF(入力!G17="","",入力!G17))</f>
        <v>　</v>
      </c>
      <c r="AL17" s="216"/>
      <c r="AM17" s="216"/>
      <c r="AN17" s="216"/>
      <c r="AO17" s="216"/>
      <c r="AP17" s="216"/>
      <c r="AQ17" s="216"/>
      <c r="AR17" s="216"/>
      <c r="AS17" s="216"/>
      <c r="AT17" s="217"/>
      <c r="AU17" s="33"/>
      <c r="AV17" s="34"/>
    </row>
    <row r="18" spans="4:48" ht="15" customHeight="1" x14ac:dyDescent="0.15">
      <c r="D18" s="169"/>
      <c r="E18" s="170"/>
      <c r="F18" s="170"/>
      <c r="G18" s="171"/>
      <c r="H18" s="176"/>
      <c r="I18" s="179"/>
      <c r="J18" s="179"/>
      <c r="K18" s="179"/>
      <c r="L18" s="179"/>
      <c r="M18" s="179"/>
      <c r="N18" s="179"/>
      <c r="O18" s="179"/>
      <c r="P18" s="179"/>
      <c r="Q18" s="183"/>
      <c r="R18" s="176"/>
      <c r="S18" s="179"/>
      <c r="T18" s="179"/>
      <c r="U18" s="186"/>
      <c r="V18" s="189"/>
      <c r="W18" s="179"/>
      <c r="X18" s="179"/>
      <c r="Y18" s="179"/>
      <c r="Z18" s="179"/>
      <c r="AA18" s="183"/>
      <c r="AB18" s="209" t="str">
        <f t="shared" si="0"/>
        <v/>
      </c>
      <c r="AC18" s="210" t="str">
        <f t="shared" si="0"/>
        <v/>
      </c>
      <c r="AD18" s="211" t="str">
        <f t="shared" si="0"/>
        <v/>
      </c>
      <c r="AE18" s="189" t="str">
        <f t="shared" si="1"/>
        <v/>
      </c>
      <c r="AF18" s="186" t="str">
        <f t="shared" si="2"/>
        <v/>
      </c>
      <c r="AG18" s="189" t="str">
        <f t="shared" si="3"/>
        <v/>
      </c>
      <c r="AH18" s="186" t="str">
        <f t="shared" si="4"/>
        <v/>
      </c>
      <c r="AI18" s="189" t="str">
        <f t="shared" si="5"/>
        <v/>
      </c>
      <c r="AJ18" s="183" t="str">
        <f t="shared" si="6"/>
        <v/>
      </c>
      <c r="AK18" s="215"/>
      <c r="AL18" s="216"/>
      <c r="AM18" s="216"/>
      <c r="AN18" s="216"/>
      <c r="AO18" s="216"/>
      <c r="AP18" s="216"/>
      <c r="AQ18" s="216"/>
      <c r="AR18" s="216"/>
      <c r="AS18" s="216"/>
      <c r="AT18" s="217"/>
      <c r="AU18" s="35"/>
      <c r="AV18" s="36"/>
    </row>
    <row r="19" spans="4:48" ht="15" customHeight="1" x14ac:dyDescent="0.15">
      <c r="D19" s="195"/>
      <c r="E19" s="196"/>
      <c r="F19" s="196"/>
      <c r="G19" s="197"/>
      <c r="H19" s="194"/>
      <c r="I19" s="181"/>
      <c r="J19" s="181"/>
      <c r="K19" s="181"/>
      <c r="L19" s="181"/>
      <c r="M19" s="181"/>
      <c r="N19" s="181"/>
      <c r="O19" s="181"/>
      <c r="P19" s="181"/>
      <c r="Q19" s="184"/>
      <c r="R19" s="194"/>
      <c r="S19" s="181"/>
      <c r="T19" s="181"/>
      <c r="U19" s="187"/>
      <c r="V19" s="190"/>
      <c r="W19" s="181"/>
      <c r="X19" s="181"/>
      <c r="Y19" s="181"/>
      <c r="Z19" s="181"/>
      <c r="AA19" s="184"/>
      <c r="AB19" s="212" t="str">
        <f t="shared" si="0"/>
        <v/>
      </c>
      <c r="AC19" s="213" t="str">
        <f t="shared" si="0"/>
        <v/>
      </c>
      <c r="AD19" s="214" t="str">
        <f t="shared" si="0"/>
        <v/>
      </c>
      <c r="AE19" s="190" t="str">
        <f t="shared" si="1"/>
        <v/>
      </c>
      <c r="AF19" s="187" t="str">
        <f t="shared" si="2"/>
        <v/>
      </c>
      <c r="AG19" s="190" t="str">
        <f t="shared" si="3"/>
        <v/>
      </c>
      <c r="AH19" s="187" t="str">
        <f t="shared" si="4"/>
        <v/>
      </c>
      <c r="AI19" s="190" t="str">
        <f t="shared" si="5"/>
        <v/>
      </c>
      <c r="AJ19" s="184" t="str">
        <f t="shared" si="6"/>
        <v/>
      </c>
      <c r="AK19" s="215"/>
      <c r="AL19" s="216"/>
      <c r="AM19" s="216"/>
      <c r="AN19" s="216"/>
      <c r="AO19" s="216"/>
      <c r="AP19" s="216"/>
      <c r="AQ19" s="216"/>
      <c r="AR19" s="216"/>
      <c r="AS19" s="216"/>
      <c r="AT19" s="217"/>
      <c r="AU19" s="35"/>
      <c r="AV19" s="36"/>
    </row>
    <row r="20" spans="4:48" ht="15" customHeight="1" x14ac:dyDescent="0.15">
      <c r="D20" s="166">
        <v>4</v>
      </c>
      <c r="E20" s="167"/>
      <c r="F20" s="167"/>
      <c r="G20" s="168"/>
      <c r="H20" s="175" t="str">
        <f>IF(入力!E18="","",LEFT(RIGHT(CONCATENATE("          ",入力!E18),10),1))</f>
        <v/>
      </c>
      <c r="I20" s="178" t="str">
        <f>IF(入力!E18="","",MID(RIGHT(CONCATENATE("          ",入力!E18),10),2,1))</f>
        <v/>
      </c>
      <c r="J20" s="178" t="str">
        <f>IF(入力!E18="","",MID(RIGHT(CONCATENATE("          ",入力!E18),10),3,1))</f>
        <v/>
      </c>
      <c r="K20" s="178" t="str">
        <f>IF(入力!E18="","",MID(RIGHT(CONCATENATE("          ",入力!E18),10),4,1))</f>
        <v/>
      </c>
      <c r="L20" s="178" t="str">
        <f>IF(入力!E18="","",MID(RIGHT(CONCATENATE("          ",入力!E18),10),5,1))</f>
        <v/>
      </c>
      <c r="M20" s="178" t="str">
        <f>IF(入力!E18="","",MID(RIGHT(CONCATENATE("          ",入力!E18),10),6,1))</f>
        <v/>
      </c>
      <c r="N20" s="178" t="str">
        <f>IF(入力!E18="","",MID(RIGHT(CONCATENATE("          ",入力!E18),10),7,1))</f>
        <v/>
      </c>
      <c r="O20" s="178" t="str">
        <f>IF(入力!E18="","",MID(RIGHT(CONCATENATE("          ",入力!E18),10),8,1))</f>
        <v/>
      </c>
      <c r="P20" s="178" t="str">
        <f>IF(入力!E18="","",MID(RIGHT(CONCATENATE("          ",入力!E18),10),9,1))</f>
        <v/>
      </c>
      <c r="Q20" s="182" t="str">
        <f>IF(入力!E18="","",RIGHT(RIGHT(CONCATENATE("          ",入力!E18),10),1))</f>
        <v/>
      </c>
      <c r="R20" s="175" t="str">
        <f>IF(入力!H18="","",LEFT(入力!H18,1))</f>
        <v/>
      </c>
      <c r="S20" s="178" t="str">
        <f>IF(入力!H18="","",MID(入力!H18,2,1))</f>
        <v/>
      </c>
      <c r="T20" s="178" t="str">
        <f>IF(入力!H18="","",MID(入力!H18,3,1))</f>
        <v/>
      </c>
      <c r="U20" s="185" t="str">
        <f>IF(入力!H18="","",RIGHT(入力!H18,1))</f>
        <v/>
      </c>
      <c r="V20" s="188" t="str">
        <f>IF(入力!J18="","",LEFT(入力!J18,1))</f>
        <v/>
      </c>
      <c r="W20" s="178" t="str">
        <f>IF(入力!J18="","",MID(入力!J18,2,1))</f>
        <v/>
      </c>
      <c r="X20" s="178" t="str">
        <f>IF(入力!J18="","",MID(入力!J18,3,1))</f>
        <v/>
      </c>
      <c r="Y20" s="178" t="str">
        <f>IF(入力!J18="","",MID(入力!J18,4,1))</f>
        <v/>
      </c>
      <c r="Z20" s="178" t="str">
        <f>IF(入力!J18="","",MID(入力!J18,5,1))</f>
        <v/>
      </c>
      <c r="AA20" s="182" t="str">
        <f>IF(入力!J18="","",RIGHT(入力!J18,1))</f>
        <v/>
      </c>
      <c r="AB20" s="206" t="str">
        <f>IF(入力!K18="","",IF((VALUE(TEXT(入力!K18,"yyyymmdd"))-20190501)&gt;=0,"令和",IF((VALUE(TEXT(入力!K18,"yyyymmdd"))-19890108)&gt;=0,"平成","昭和")))</f>
        <v/>
      </c>
      <c r="AC20" s="207" t="str">
        <f t="shared" si="0"/>
        <v/>
      </c>
      <c r="AD20" s="208" t="str">
        <f t="shared" si="0"/>
        <v/>
      </c>
      <c r="AE20" s="188" t="str">
        <f>IF(入力!K18="","",IF((VALUE(TEXT(入力!K18,"yyyymmdd"))-20181001)&lt;0,"×",IF((VALUE(TEXT(入力!K18,"yyyymmdd")))&lt;20190501,LEFT(TEXT(入力!K18,"yyyymmdd")-19880000,1),IF((TEXT(入力!K18,"yyyymmdd")-20180000)&lt;100000,0,LEFT(TEXT(入力!K18,"yyyymmdd")-20180000,1)))))</f>
        <v/>
      </c>
      <c r="AF20" s="185" t="str">
        <f>IF(入力!K18="","",IF((VALUE(TEXT(入力!K18,"yyyymmdd"))-20181001)&lt;0,"×",IF((VALUE(TEXT(入力!K18,"yyyymmdd")))&lt;20190501,MID(TEXT(入力!K18,"yyyymmdd")-19880000,2,1),IF((TEXT(入力!K18,"yyyymmdd")-20180000)&lt;100000,LEFT(TEXT(入力!K18,"yyyymmdd")-20180000,1),MID(TEXT(入力!K18,"yyyymmdd")-20180000,2,1)))))</f>
        <v/>
      </c>
      <c r="AG20" s="188" t="str">
        <f>IF(入力!K18="","",IF((VALUE(TEXT(入力!K18,"yyyymmdd"))-20181001)&lt;0,"×",IF((VALUE(TEXT(入力!K18,"yyyymmdd")))&lt;20190501,MID(TEXT(入力!K18,"yyyymmdd")-19880000,3,1),IF((TEXT(入力!K18,"yyyymmdd")-20180000)&lt;100000,MID(TEXT(入力!K18,"yyyymmdd")-20180000,2,1),MID(TEXT(入力!K18,"yyyymmdd")-20180000,3,1)))))</f>
        <v/>
      </c>
      <c r="AH20" s="185" t="str">
        <f>IF(入力!K18="","",IF((VALUE(TEXT(入力!K18,"yyyymmdd"))-20181001)&lt;0,"×",IF((VALUE(TEXT(入力!K18,"yyyymmdd")))&lt;20190501,MID(TEXT(入力!K18,"yyyymmdd")-19880000,4,1),IF((TEXT(入力!K18,"yyyymmdd")-20180000)&lt;100000,MID(TEXT(入力!K18,"yyyymmdd")-20180000,3,1),MID(TEXT(入力!K18,"yyyymmdd")-20180000,4,1)))))</f>
        <v/>
      </c>
      <c r="AI20" s="188" t="str">
        <f>IF(入力!K18="","",IF((VALUE(TEXT(入力!K18,"yyyymmdd"))-20181001)&lt;0,"×",IF((VALUE(TEXT(入力!K18,"yyyymmdd")))&lt;20190501,MID(TEXT(入力!K18,"yyyymmdd")-19880000,5,1),IF((TEXT(入力!K18,"yyyymmdd")-20180000)&lt;100000,MID(TEXT(入力!K18,"yyyymmdd")-20180000,4,1),MID(TEXT(入力!K18,"yyyymmdd")-20180000,5,1)))))</f>
        <v/>
      </c>
      <c r="AJ20" s="182" t="str">
        <f>IF(入力!K18="","",IF((VALUE(TEXT(入力!K18,"yyyymmdd"))-20181001)&lt;0,"×",IF((VALUE(TEXT(入力!K18,"yyyymmdd")))&lt;20190501,RIGHT(TEXT(入力!K18,"yyyymmdd")-19880000,1),RIGHT(TEXT(入力!K18,"yyyymmdd")-20180000,1))))</f>
        <v/>
      </c>
      <c r="AK20" s="157" t="str">
        <f>CONCATENATE(IF(入力!F18="","",入力!F18),"　",IF(入力!G18="","",入力!G18))</f>
        <v>　</v>
      </c>
      <c r="AL20" s="158"/>
      <c r="AM20" s="158"/>
      <c r="AN20" s="158"/>
      <c r="AO20" s="158"/>
      <c r="AP20" s="158"/>
      <c r="AQ20" s="158"/>
      <c r="AR20" s="158"/>
      <c r="AS20" s="158"/>
      <c r="AT20" s="159"/>
      <c r="AU20" s="33"/>
      <c r="AV20" s="34"/>
    </row>
    <row r="21" spans="4:48" ht="15" customHeight="1" x14ac:dyDescent="0.15">
      <c r="D21" s="169"/>
      <c r="E21" s="170"/>
      <c r="F21" s="170"/>
      <c r="G21" s="171"/>
      <c r="H21" s="176"/>
      <c r="I21" s="179"/>
      <c r="J21" s="179"/>
      <c r="K21" s="179"/>
      <c r="L21" s="179"/>
      <c r="M21" s="179"/>
      <c r="N21" s="179"/>
      <c r="O21" s="179"/>
      <c r="P21" s="179"/>
      <c r="Q21" s="183"/>
      <c r="R21" s="176"/>
      <c r="S21" s="179"/>
      <c r="T21" s="179"/>
      <c r="U21" s="186"/>
      <c r="V21" s="189"/>
      <c r="W21" s="179"/>
      <c r="X21" s="179"/>
      <c r="Y21" s="179"/>
      <c r="Z21" s="179"/>
      <c r="AA21" s="183"/>
      <c r="AB21" s="209" t="str">
        <f t="shared" si="0"/>
        <v/>
      </c>
      <c r="AC21" s="210" t="str">
        <f t="shared" si="0"/>
        <v/>
      </c>
      <c r="AD21" s="211" t="str">
        <f t="shared" si="0"/>
        <v/>
      </c>
      <c r="AE21" s="189" t="str">
        <f t="shared" si="1"/>
        <v/>
      </c>
      <c r="AF21" s="186" t="str">
        <f t="shared" si="2"/>
        <v/>
      </c>
      <c r="AG21" s="189" t="str">
        <f t="shared" si="3"/>
        <v/>
      </c>
      <c r="AH21" s="186" t="str">
        <f t="shared" si="4"/>
        <v/>
      </c>
      <c r="AI21" s="189" t="str">
        <f t="shared" si="5"/>
        <v/>
      </c>
      <c r="AJ21" s="183" t="str">
        <f t="shared" si="6"/>
        <v/>
      </c>
      <c r="AK21" s="160"/>
      <c r="AL21" s="161"/>
      <c r="AM21" s="161"/>
      <c r="AN21" s="161"/>
      <c r="AO21" s="161"/>
      <c r="AP21" s="161"/>
      <c r="AQ21" s="161"/>
      <c r="AR21" s="161"/>
      <c r="AS21" s="161"/>
      <c r="AT21" s="162"/>
      <c r="AU21" s="35"/>
      <c r="AV21" s="36"/>
    </row>
    <row r="22" spans="4:48" ht="15" customHeight="1" x14ac:dyDescent="0.15">
      <c r="D22" s="195"/>
      <c r="E22" s="196"/>
      <c r="F22" s="196"/>
      <c r="G22" s="197"/>
      <c r="H22" s="194"/>
      <c r="I22" s="181"/>
      <c r="J22" s="181"/>
      <c r="K22" s="181"/>
      <c r="L22" s="181"/>
      <c r="M22" s="181"/>
      <c r="N22" s="181"/>
      <c r="O22" s="181"/>
      <c r="P22" s="181"/>
      <c r="Q22" s="184"/>
      <c r="R22" s="194"/>
      <c r="S22" s="181"/>
      <c r="T22" s="181"/>
      <c r="U22" s="187"/>
      <c r="V22" s="190"/>
      <c r="W22" s="181"/>
      <c r="X22" s="181"/>
      <c r="Y22" s="181"/>
      <c r="Z22" s="181"/>
      <c r="AA22" s="184"/>
      <c r="AB22" s="212" t="str">
        <f t="shared" si="0"/>
        <v/>
      </c>
      <c r="AC22" s="213" t="str">
        <f t="shared" si="0"/>
        <v/>
      </c>
      <c r="AD22" s="214" t="str">
        <f t="shared" si="0"/>
        <v/>
      </c>
      <c r="AE22" s="190" t="str">
        <f t="shared" si="1"/>
        <v/>
      </c>
      <c r="AF22" s="187" t="str">
        <f t="shared" si="2"/>
        <v/>
      </c>
      <c r="AG22" s="190" t="str">
        <f t="shared" si="3"/>
        <v/>
      </c>
      <c r="AH22" s="187" t="str">
        <f t="shared" si="4"/>
        <v/>
      </c>
      <c r="AI22" s="190" t="str">
        <f t="shared" si="5"/>
        <v/>
      </c>
      <c r="AJ22" s="184" t="str">
        <f t="shared" si="6"/>
        <v/>
      </c>
      <c r="AK22" s="163"/>
      <c r="AL22" s="164"/>
      <c r="AM22" s="164"/>
      <c r="AN22" s="164"/>
      <c r="AO22" s="164"/>
      <c r="AP22" s="164"/>
      <c r="AQ22" s="164"/>
      <c r="AR22" s="164"/>
      <c r="AS22" s="164"/>
      <c r="AT22" s="165"/>
      <c r="AU22" s="35"/>
      <c r="AV22" s="36"/>
    </row>
    <row r="23" spans="4:48" ht="15" customHeight="1" x14ac:dyDescent="0.15">
      <c r="D23" s="166">
        <v>5</v>
      </c>
      <c r="E23" s="167"/>
      <c r="F23" s="167"/>
      <c r="G23" s="168"/>
      <c r="H23" s="175" t="str">
        <f>IF(入力!E19="","",LEFT(RIGHT(CONCATENATE("          ",入力!E19),10),1))</f>
        <v/>
      </c>
      <c r="I23" s="178" t="str">
        <f>IF(入力!E19="","",MID(RIGHT(CONCATENATE("          ",入力!E19),10),2,1))</f>
        <v/>
      </c>
      <c r="J23" s="178" t="str">
        <f>IF(入力!E19="","",MID(RIGHT(CONCATENATE("          ",入力!E19),10),3,1))</f>
        <v/>
      </c>
      <c r="K23" s="178" t="str">
        <f>IF(入力!E19="","",MID(RIGHT(CONCATENATE("          ",入力!E19),10),4,1))</f>
        <v/>
      </c>
      <c r="L23" s="178" t="str">
        <f>IF(入力!E19="","",MID(RIGHT(CONCATENATE("          ",入力!E19),10),5,1))</f>
        <v/>
      </c>
      <c r="M23" s="178" t="str">
        <f>IF(入力!E19="","",MID(RIGHT(CONCATENATE("          ",入力!E19),10),6,1))</f>
        <v/>
      </c>
      <c r="N23" s="178" t="str">
        <f>IF(入力!E19="","",MID(RIGHT(CONCATENATE("          ",入力!E19),10),7,1))</f>
        <v/>
      </c>
      <c r="O23" s="178" t="str">
        <f>IF(入力!E19="","",MID(RIGHT(CONCATENATE("          ",入力!E19),10),8,1))</f>
        <v/>
      </c>
      <c r="P23" s="178" t="str">
        <f>IF(入力!E19="","",MID(RIGHT(CONCATENATE("          ",入力!E19),10),9,1))</f>
        <v/>
      </c>
      <c r="Q23" s="182" t="str">
        <f>IF(入力!E19="","",RIGHT(RIGHT(CONCATENATE("          ",入力!E19),10),1))</f>
        <v/>
      </c>
      <c r="R23" s="175" t="str">
        <f>IF(入力!H19="","",LEFT(入力!H19,1))</f>
        <v/>
      </c>
      <c r="S23" s="178" t="str">
        <f>IF(入力!H19="","",MID(入力!H19,2,1))</f>
        <v/>
      </c>
      <c r="T23" s="178" t="str">
        <f>IF(入力!H19="","",MID(入力!H19,3,1))</f>
        <v/>
      </c>
      <c r="U23" s="185" t="str">
        <f>IF(入力!H19="","",RIGHT(入力!H19,1))</f>
        <v/>
      </c>
      <c r="V23" s="188" t="str">
        <f>IF(入力!J19="","",LEFT(入力!J19,1))</f>
        <v/>
      </c>
      <c r="W23" s="178" t="str">
        <f>IF(入力!J19="","",MID(入力!J19,2,1))</f>
        <v/>
      </c>
      <c r="X23" s="178" t="str">
        <f>IF(入力!J19="","",MID(入力!J19,3,1))</f>
        <v/>
      </c>
      <c r="Y23" s="178" t="str">
        <f>IF(入力!J19="","",MID(入力!J19,4,1))</f>
        <v/>
      </c>
      <c r="Z23" s="178" t="str">
        <f>IF(入力!J19="","",MID(入力!J19,5,1))</f>
        <v/>
      </c>
      <c r="AA23" s="182" t="str">
        <f>IF(入力!J19="","",RIGHT(入力!J19,1))</f>
        <v/>
      </c>
      <c r="AB23" s="206" t="str">
        <f>IF(入力!K19="","",IF((VALUE(TEXT(入力!K19,"yyyymmdd"))-20190501)&gt;=0,"令和",IF((VALUE(TEXT(入力!K19,"yyyymmdd"))-19890108)&gt;=0,"平成","昭和")))</f>
        <v/>
      </c>
      <c r="AC23" s="207" t="str">
        <f t="shared" si="0"/>
        <v/>
      </c>
      <c r="AD23" s="208" t="str">
        <f t="shared" si="0"/>
        <v/>
      </c>
      <c r="AE23" s="188" t="str">
        <f>IF(入力!K19="","",IF((VALUE(TEXT(入力!K19,"yyyymmdd"))-20181001)&lt;0,"×",IF((VALUE(TEXT(入力!K19,"yyyymmdd")))&lt;20190501,LEFT(TEXT(入力!K19,"yyyymmdd")-19880000,1),IF((TEXT(入力!K19,"yyyymmdd")-20180000)&lt;100000,0,LEFT(TEXT(入力!K19,"yyyymmdd")-20180000,1)))))</f>
        <v/>
      </c>
      <c r="AF23" s="185" t="str">
        <f>IF(入力!K19="","",IF((VALUE(TEXT(入力!K19,"yyyymmdd"))-20181001)&lt;0,"×",IF((VALUE(TEXT(入力!K19,"yyyymmdd")))&lt;20190501,MID(TEXT(入力!K19,"yyyymmdd")-19880000,2,1),IF((TEXT(入力!K19,"yyyymmdd")-20180000)&lt;100000,LEFT(TEXT(入力!K19,"yyyymmdd")-20180000,1),MID(TEXT(入力!K19,"yyyymmdd")-20180000,2,1)))))</f>
        <v/>
      </c>
      <c r="AG23" s="188" t="str">
        <f>IF(入力!K19="","",IF((VALUE(TEXT(入力!K19,"yyyymmdd"))-20181001)&lt;0,"×",IF((VALUE(TEXT(入力!K19,"yyyymmdd")))&lt;20190501,MID(TEXT(入力!K19,"yyyymmdd")-19880000,3,1),IF((TEXT(入力!K19,"yyyymmdd")-20180000)&lt;100000,MID(TEXT(入力!K19,"yyyymmdd")-20180000,2,1),MID(TEXT(入力!K19,"yyyymmdd")-20180000,3,1)))))</f>
        <v/>
      </c>
      <c r="AH23" s="185" t="str">
        <f>IF(入力!K19="","",IF((VALUE(TEXT(入力!K19,"yyyymmdd"))-20181001)&lt;0,"×",IF((VALUE(TEXT(入力!K19,"yyyymmdd")))&lt;20190501,MID(TEXT(入力!K19,"yyyymmdd")-19880000,4,1),IF((TEXT(入力!K19,"yyyymmdd")-20180000)&lt;100000,MID(TEXT(入力!K19,"yyyymmdd")-20180000,3,1),MID(TEXT(入力!K19,"yyyymmdd")-20180000,4,1)))))</f>
        <v/>
      </c>
      <c r="AI23" s="188" t="str">
        <f>IF(入力!K19="","",IF((VALUE(TEXT(入力!K19,"yyyymmdd"))-20181001)&lt;0,"×",IF((VALUE(TEXT(入力!K19,"yyyymmdd")))&lt;20190501,MID(TEXT(入力!K19,"yyyymmdd")-19880000,5,1),IF((TEXT(入力!K19,"yyyymmdd")-20180000)&lt;100000,MID(TEXT(入力!K19,"yyyymmdd")-20180000,4,1),MID(TEXT(入力!K19,"yyyymmdd")-20180000,5,1)))))</f>
        <v/>
      </c>
      <c r="AJ23" s="182" t="str">
        <f>IF(入力!K19="","",IF((VALUE(TEXT(入力!K19,"yyyymmdd"))-20181001)&lt;0,"×",IF((VALUE(TEXT(入力!K19,"yyyymmdd")))&lt;20190501,RIGHT(TEXT(入力!K19,"yyyymmdd")-19880000,1),RIGHT(TEXT(入力!K19,"yyyymmdd")-20180000,1))))</f>
        <v/>
      </c>
      <c r="AK23" s="157" t="str">
        <f>CONCATENATE(IF(入力!F19="","",入力!F19),"　",IF(入力!G19="","",入力!G19))</f>
        <v>　</v>
      </c>
      <c r="AL23" s="158"/>
      <c r="AM23" s="158"/>
      <c r="AN23" s="158"/>
      <c r="AO23" s="158"/>
      <c r="AP23" s="158"/>
      <c r="AQ23" s="158"/>
      <c r="AR23" s="158"/>
      <c r="AS23" s="158"/>
      <c r="AT23" s="159"/>
      <c r="AU23" s="33"/>
      <c r="AV23" s="34"/>
    </row>
    <row r="24" spans="4:48" ht="15" customHeight="1" x14ac:dyDescent="0.15">
      <c r="D24" s="169"/>
      <c r="E24" s="170"/>
      <c r="F24" s="170"/>
      <c r="G24" s="171"/>
      <c r="H24" s="176"/>
      <c r="I24" s="179"/>
      <c r="J24" s="179"/>
      <c r="K24" s="179"/>
      <c r="L24" s="179"/>
      <c r="M24" s="179"/>
      <c r="N24" s="179"/>
      <c r="O24" s="179"/>
      <c r="P24" s="179"/>
      <c r="Q24" s="183"/>
      <c r="R24" s="176"/>
      <c r="S24" s="179"/>
      <c r="T24" s="179"/>
      <c r="U24" s="186"/>
      <c r="V24" s="189"/>
      <c r="W24" s="179"/>
      <c r="X24" s="179"/>
      <c r="Y24" s="179"/>
      <c r="Z24" s="179"/>
      <c r="AA24" s="183"/>
      <c r="AB24" s="209" t="str">
        <f t="shared" si="0"/>
        <v/>
      </c>
      <c r="AC24" s="210" t="str">
        <f t="shared" si="0"/>
        <v/>
      </c>
      <c r="AD24" s="211" t="str">
        <f t="shared" si="0"/>
        <v/>
      </c>
      <c r="AE24" s="189" t="str">
        <f t="shared" si="1"/>
        <v/>
      </c>
      <c r="AF24" s="186" t="str">
        <f t="shared" si="2"/>
        <v/>
      </c>
      <c r="AG24" s="189" t="str">
        <f t="shared" si="3"/>
        <v/>
      </c>
      <c r="AH24" s="186" t="str">
        <f t="shared" si="4"/>
        <v/>
      </c>
      <c r="AI24" s="189" t="str">
        <f t="shared" si="5"/>
        <v/>
      </c>
      <c r="AJ24" s="183" t="str">
        <f t="shared" si="6"/>
        <v/>
      </c>
      <c r="AK24" s="160"/>
      <c r="AL24" s="161"/>
      <c r="AM24" s="161"/>
      <c r="AN24" s="161"/>
      <c r="AO24" s="161"/>
      <c r="AP24" s="161"/>
      <c r="AQ24" s="161"/>
      <c r="AR24" s="161"/>
      <c r="AS24" s="161"/>
      <c r="AT24" s="162"/>
      <c r="AU24" s="35"/>
      <c r="AV24" s="36"/>
    </row>
    <row r="25" spans="4:48" ht="15" customHeight="1" x14ac:dyDescent="0.15">
      <c r="D25" s="195"/>
      <c r="E25" s="196"/>
      <c r="F25" s="196"/>
      <c r="G25" s="197"/>
      <c r="H25" s="194"/>
      <c r="I25" s="181"/>
      <c r="J25" s="181"/>
      <c r="K25" s="181"/>
      <c r="L25" s="181"/>
      <c r="M25" s="181"/>
      <c r="N25" s="181"/>
      <c r="O25" s="181"/>
      <c r="P25" s="181"/>
      <c r="Q25" s="184"/>
      <c r="R25" s="194"/>
      <c r="S25" s="181"/>
      <c r="T25" s="181"/>
      <c r="U25" s="187"/>
      <c r="V25" s="190"/>
      <c r="W25" s="181"/>
      <c r="X25" s="181"/>
      <c r="Y25" s="181"/>
      <c r="Z25" s="181"/>
      <c r="AA25" s="184"/>
      <c r="AB25" s="212" t="str">
        <f t="shared" si="0"/>
        <v/>
      </c>
      <c r="AC25" s="213" t="str">
        <f t="shared" si="0"/>
        <v/>
      </c>
      <c r="AD25" s="214" t="str">
        <f t="shared" si="0"/>
        <v/>
      </c>
      <c r="AE25" s="190" t="str">
        <f t="shared" si="1"/>
        <v/>
      </c>
      <c r="AF25" s="187" t="str">
        <f t="shared" si="2"/>
        <v/>
      </c>
      <c r="AG25" s="190" t="str">
        <f t="shared" si="3"/>
        <v/>
      </c>
      <c r="AH25" s="187" t="str">
        <f t="shared" si="4"/>
        <v/>
      </c>
      <c r="AI25" s="190" t="str">
        <f t="shared" si="5"/>
        <v/>
      </c>
      <c r="AJ25" s="184" t="str">
        <f t="shared" si="6"/>
        <v/>
      </c>
      <c r="AK25" s="163"/>
      <c r="AL25" s="164"/>
      <c r="AM25" s="164"/>
      <c r="AN25" s="164"/>
      <c r="AO25" s="164"/>
      <c r="AP25" s="164"/>
      <c r="AQ25" s="164"/>
      <c r="AR25" s="164"/>
      <c r="AS25" s="164"/>
      <c r="AT25" s="165"/>
      <c r="AU25" s="35"/>
      <c r="AV25" s="36"/>
    </row>
    <row r="26" spans="4:48" ht="15" customHeight="1" x14ac:dyDescent="0.15">
      <c r="D26" s="166">
        <v>6</v>
      </c>
      <c r="E26" s="167"/>
      <c r="F26" s="167"/>
      <c r="G26" s="168"/>
      <c r="H26" s="175" t="str">
        <f>IF(入力!E20="","",LEFT(RIGHT(CONCATENATE("          ",入力!E20),10),1))</f>
        <v/>
      </c>
      <c r="I26" s="178" t="str">
        <f>IF(入力!E20="","",MID(RIGHT(CONCATENATE("          ",入力!E20),10),2,1))</f>
        <v/>
      </c>
      <c r="J26" s="178" t="str">
        <f>IF(入力!E20="","",MID(RIGHT(CONCATENATE("          ",入力!E20),10),3,1))</f>
        <v/>
      </c>
      <c r="K26" s="178" t="str">
        <f>IF(入力!E20="","",MID(RIGHT(CONCATENATE("          ",入力!E20),10),4,1))</f>
        <v/>
      </c>
      <c r="L26" s="178" t="str">
        <f>IF(入力!E20="","",MID(RIGHT(CONCATENATE("          ",入力!E20),10),5,1))</f>
        <v/>
      </c>
      <c r="M26" s="178" t="str">
        <f>IF(入力!E20="","",MID(RIGHT(CONCATENATE("          ",入力!E20),10),6,1))</f>
        <v/>
      </c>
      <c r="N26" s="178" t="str">
        <f>IF(入力!E20="","",MID(RIGHT(CONCATENATE("          ",入力!E20),10),7,1))</f>
        <v/>
      </c>
      <c r="O26" s="178" t="str">
        <f>IF(入力!E20="","",MID(RIGHT(CONCATENATE("          ",入力!E20),10),8,1))</f>
        <v/>
      </c>
      <c r="P26" s="178" t="str">
        <f>IF(入力!E20="","",MID(RIGHT(CONCATENATE("          ",入力!E20),10),9,1))</f>
        <v/>
      </c>
      <c r="Q26" s="182" t="str">
        <f>IF(入力!E20="","",RIGHT(RIGHT(CONCATENATE("          ",入力!E20),10),1))</f>
        <v/>
      </c>
      <c r="R26" s="175" t="str">
        <f>IF(入力!H20="","",LEFT(入力!H20,1))</f>
        <v/>
      </c>
      <c r="S26" s="178" t="str">
        <f>IF(入力!H20="","",MID(入力!H20,2,1))</f>
        <v/>
      </c>
      <c r="T26" s="178" t="str">
        <f>IF(入力!H20="","",MID(入力!H20,3,1))</f>
        <v/>
      </c>
      <c r="U26" s="185" t="str">
        <f>IF(入力!H20="","",RIGHT(入力!H20,1))</f>
        <v/>
      </c>
      <c r="V26" s="188" t="str">
        <f>IF(入力!J20="","",LEFT(入力!J20,1))</f>
        <v/>
      </c>
      <c r="W26" s="178" t="str">
        <f>IF(入力!J20="","",MID(入力!J20,2,1))</f>
        <v/>
      </c>
      <c r="X26" s="178" t="str">
        <f>IF(入力!J20="","",MID(入力!J20,3,1))</f>
        <v/>
      </c>
      <c r="Y26" s="178" t="str">
        <f>IF(入力!J20="","",MID(入力!J20,4,1))</f>
        <v/>
      </c>
      <c r="Z26" s="178" t="str">
        <f>IF(入力!J20="","",MID(入力!J20,5,1))</f>
        <v/>
      </c>
      <c r="AA26" s="182" t="str">
        <f>IF(入力!J20="","",RIGHT(入力!J20,1))</f>
        <v/>
      </c>
      <c r="AB26" s="206" t="str">
        <f>IF(入力!K20="","",IF((VALUE(TEXT(入力!K20,"yyyymmdd"))-20190501)&gt;=0,"令和",IF((VALUE(TEXT(入力!K20,"yyyymmdd"))-19890108)&gt;=0,"平成","昭和")))</f>
        <v/>
      </c>
      <c r="AC26" s="207" t="str">
        <f t="shared" si="0"/>
        <v/>
      </c>
      <c r="AD26" s="208" t="str">
        <f t="shared" si="0"/>
        <v/>
      </c>
      <c r="AE26" s="188" t="str">
        <f>IF(入力!K20="","",IF((VALUE(TEXT(入力!K20,"yyyymmdd"))-20181001)&lt;0,"×",IF((VALUE(TEXT(入力!K20,"yyyymmdd")))&lt;20190501,LEFT(TEXT(入力!K20,"yyyymmdd")-19880000,1),IF((TEXT(入力!K20,"yyyymmdd")-20180000)&lt;100000,0,LEFT(TEXT(入力!K20,"yyyymmdd")-20180000,1)))))</f>
        <v/>
      </c>
      <c r="AF26" s="185" t="str">
        <f>IF(入力!K20="","",IF((VALUE(TEXT(入力!K20,"yyyymmdd"))-20181001)&lt;0,"×",IF((VALUE(TEXT(入力!K20,"yyyymmdd")))&lt;20190501,MID(TEXT(入力!K20,"yyyymmdd")-19880000,2,1),IF((TEXT(入力!K20,"yyyymmdd")-20180000)&lt;100000,LEFT(TEXT(入力!K20,"yyyymmdd")-20180000,1),MID(TEXT(入力!K20,"yyyymmdd")-20180000,2,1)))))</f>
        <v/>
      </c>
      <c r="AG26" s="188" t="str">
        <f>IF(入力!K20="","",IF((VALUE(TEXT(入力!K20,"yyyymmdd"))-20181001)&lt;0,"×",IF((VALUE(TEXT(入力!K20,"yyyymmdd")))&lt;20190501,MID(TEXT(入力!K20,"yyyymmdd")-19880000,3,1),IF((TEXT(入力!K20,"yyyymmdd")-20180000)&lt;100000,MID(TEXT(入力!K20,"yyyymmdd")-20180000,2,1),MID(TEXT(入力!K20,"yyyymmdd")-20180000,3,1)))))</f>
        <v/>
      </c>
      <c r="AH26" s="185" t="str">
        <f>IF(入力!K20="","",IF((VALUE(TEXT(入力!K20,"yyyymmdd"))-20181001)&lt;0,"×",IF((VALUE(TEXT(入力!K20,"yyyymmdd")))&lt;20190501,MID(TEXT(入力!K20,"yyyymmdd")-19880000,4,1),IF((TEXT(入力!K20,"yyyymmdd")-20180000)&lt;100000,MID(TEXT(入力!K20,"yyyymmdd")-20180000,3,1),MID(TEXT(入力!K20,"yyyymmdd")-20180000,4,1)))))</f>
        <v/>
      </c>
      <c r="AI26" s="188" t="str">
        <f>IF(入力!K20="","",IF((VALUE(TEXT(入力!K20,"yyyymmdd"))-20181001)&lt;0,"×",IF((VALUE(TEXT(入力!K20,"yyyymmdd")))&lt;20190501,MID(TEXT(入力!K20,"yyyymmdd")-19880000,5,1),IF((TEXT(入力!K20,"yyyymmdd")-20180000)&lt;100000,MID(TEXT(入力!K20,"yyyymmdd")-20180000,4,1),MID(TEXT(入力!K20,"yyyymmdd")-20180000,5,1)))))</f>
        <v/>
      </c>
      <c r="AJ26" s="182" t="str">
        <f>IF(入力!K20="","",IF((VALUE(TEXT(入力!K20,"yyyymmdd"))-20181001)&lt;0,"×",IF((VALUE(TEXT(入力!K20,"yyyymmdd")))&lt;20190501,RIGHT(TEXT(入力!K20,"yyyymmdd")-19880000,1),RIGHT(TEXT(入力!K20,"yyyymmdd")-20180000,1))))</f>
        <v/>
      </c>
      <c r="AK26" s="157" t="str">
        <f>CONCATENATE(IF(入力!F20="","",入力!F20),"　",IF(入力!G20="","",入力!G20))</f>
        <v>　</v>
      </c>
      <c r="AL26" s="158"/>
      <c r="AM26" s="158"/>
      <c r="AN26" s="158"/>
      <c r="AO26" s="158"/>
      <c r="AP26" s="158"/>
      <c r="AQ26" s="158"/>
      <c r="AR26" s="158"/>
      <c r="AS26" s="158"/>
      <c r="AT26" s="159"/>
      <c r="AU26" s="33"/>
      <c r="AV26" s="34"/>
    </row>
    <row r="27" spans="4:48" ht="15" customHeight="1" x14ac:dyDescent="0.15">
      <c r="D27" s="169"/>
      <c r="E27" s="170"/>
      <c r="F27" s="170"/>
      <c r="G27" s="171"/>
      <c r="H27" s="176"/>
      <c r="I27" s="179"/>
      <c r="J27" s="179"/>
      <c r="K27" s="179"/>
      <c r="L27" s="179"/>
      <c r="M27" s="179"/>
      <c r="N27" s="179"/>
      <c r="O27" s="179"/>
      <c r="P27" s="179"/>
      <c r="Q27" s="183"/>
      <c r="R27" s="176"/>
      <c r="S27" s="179"/>
      <c r="T27" s="179"/>
      <c r="U27" s="186"/>
      <c r="V27" s="189"/>
      <c r="W27" s="179"/>
      <c r="X27" s="179"/>
      <c r="Y27" s="179"/>
      <c r="Z27" s="179"/>
      <c r="AA27" s="183"/>
      <c r="AB27" s="209" t="str">
        <f t="shared" si="0"/>
        <v/>
      </c>
      <c r="AC27" s="210" t="str">
        <f t="shared" si="0"/>
        <v/>
      </c>
      <c r="AD27" s="211" t="str">
        <f t="shared" si="0"/>
        <v/>
      </c>
      <c r="AE27" s="189" t="str">
        <f t="shared" si="1"/>
        <v/>
      </c>
      <c r="AF27" s="186" t="str">
        <f t="shared" si="2"/>
        <v/>
      </c>
      <c r="AG27" s="189" t="str">
        <f t="shared" si="3"/>
        <v/>
      </c>
      <c r="AH27" s="186" t="str">
        <f t="shared" si="4"/>
        <v/>
      </c>
      <c r="AI27" s="189" t="str">
        <f t="shared" si="5"/>
        <v/>
      </c>
      <c r="AJ27" s="183" t="str">
        <f t="shared" si="6"/>
        <v/>
      </c>
      <c r="AK27" s="160"/>
      <c r="AL27" s="161"/>
      <c r="AM27" s="161"/>
      <c r="AN27" s="161"/>
      <c r="AO27" s="161"/>
      <c r="AP27" s="161"/>
      <c r="AQ27" s="161"/>
      <c r="AR27" s="161"/>
      <c r="AS27" s="161"/>
      <c r="AT27" s="162"/>
      <c r="AU27" s="35"/>
      <c r="AV27" s="36"/>
    </row>
    <row r="28" spans="4:48" ht="15" customHeight="1" x14ac:dyDescent="0.15">
      <c r="D28" s="195"/>
      <c r="E28" s="196"/>
      <c r="F28" s="196"/>
      <c r="G28" s="197"/>
      <c r="H28" s="194"/>
      <c r="I28" s="181"/>
      <c r="J28" s="181"/>
      <c r="K28" s="181"/>
      <c r="L28" s="181"/>
      <c r="M28" s="181"/>
      <c r="N28" s="181"/>
      <c r="O28" s="181"/>
      <c r="P28" s="181"/>
      <c r="Q28" s="184"/>
      <c r="R28" s="194"/>
      <c r="S28" s="181"/>
      <c r="T28" s="181"/>
      <c r="U28" s="187"/>
      <c r="V28" s="190"/>
      <c r="W28" s="181"/>
      <c r="X28" s="181"/>
      <c r="Y28" s="181"/>
      <c r="Z28" s="181"/>
      <c r="AA28" s="184"/>
      <c r="AB28" s="212" t="str">
        <f t="shared" si="0"/>
        <v/>
      </c>
      <c r="AC28" s="213" t="str">
        <f t="shared" si="0"/>
        <v/>
      </c>
      <c r="AD28" s="214" t="str">
        <f t="shared" si="0"/>
        <v/>
      </c>
      <c r="AE28" s="190" t="str">
        <f t="shared" si="1"/>
        <v/>
      </c>
      <c r="AF28" s="187" t="str">
        <f t="shared" si="2"/>
        <v/>
      </c>
      <c r="AG28" s="190" t="str">
        <f t="shared" si="3"/>
        <v/>
      </c>
      <c r="AH28" s="187" t="str">
        <f t="shared" si="4"/>
        <v/>
      </c>
      <c r="AI28" s="190" t="str">
        <f t="shared" si="5"/>
        <v/>
      </c>
      <c r="AJ28" s="184" t="str">
        <f t="shared" si="6"/>
        <v/>
      </c>
      <c r="AK28" s="163"/>
      <c r="AL28" s="164"/>
      <c r="AM28" s="164"/>
      <c r="AN28" s="164"/>
      <c r="AO28" s="164"/>
      <c r="AP28" s="164"/>
      <c r="AQ28" s="164"/>
      <c r="AR28" s="164"/>
      <c r="AS28" s="164"/>
      <c r="AT28" s="165"/>
      <c r="AU28" s="35"/>
      <c r="AV28" s="36"/>
    </row>
    <row r="29" spans="4:48" ht="15" customHeight="1" x14ac:dyDescent="0.15">
      <c r="D29" s="166">
        <v>7</v>
      </c>
      <c r="E29" s="167"/>
      <c r="F29" s="167"/>
      <c r="G29" s="168"/>
      <c r="H29" s="175" t="str">
        <f>IF(入力!E21="","",LEFT(RIGHT(CONCATENATE("          ",入力!E21),10),1))</f>
        <v/>
      </c>
      <c r="I29" s="178" t="str">
        <f>IF(入力!E21="","",MID(RIGHT(CONCATENATE("          ",入力!E21),10),2,1))</f>
        <v/>
      </c>
      <c r="J29" s="178" t="str">
        <f>IF(入力!E21="","",MID(RIGHT(CONCATENATE("          ",入力!E21),10),3,1))</f>
        <v/>
      </c>
      <c r="K29" s="178" t="str">
        <f>IF(入力!E21="","",MID(RIGHT(CONCATENATE("          ",入力!E21),10),4,1))</f>
        <v/>
      </c>
      <c r="L29" s="178" t="str">
        <f>IF(入力!E21="","",MID(RIGHT(CONCATENATE("          ",入力!E21),10),5,1))</f>
        <v/>
      </c>
      <c r="M29" s="178" t="str">
        <f>IF(入力!E21="","",MID(RIGHT(CONCATENATE("          ",入力!E21),10),6,1))</f>
        <v/>
      </c>
      <c r="N29" s="178" t="str">
        <f>IF(入力!E21="","",MID(RIGHT(CONCATENATE("          ",入力!E21),10),7,1))</f>
        <v/>
      </c>
      <c r="O29" s="178" t="str">
        <f>IF(入力!E21="","",MID(RIGHT(CONCATENATE("          ",入力!E21),10),8,1))</f>
        <v/>
      </c>
      <c r="P29" s="178" t="str">
        <f>IF(入力!E21="","",MID(RIGHT(CONCATENATE("          ",入力!E21),10),9,1))</f>
        <v/>
      </c>
      <c r="Q29" s="182" t="str">
        <f>IF(入力!E21="","",RIGHT(RIGHT(CONCATENATE("          ",入力!E21),10),1))</f>
        <v/>
      </c>
      <c r="R29" s="175" t="str">
        <f>IF(入力!H21="","",LEFT(入力!H21,1))</f>
        <v/>
      </c>
      <c r="S29" s="178" t="str">
        <f>IF(入力!H21="","",MID(入力!H21,2,1))</f>
        <v/>
      </c>
      <c r="T29" s="178" t="str">
        <f>IF(入力!H21="","",MID(入力!H21,3,1))</f>
        <v/>
      </c>
      <c r="U29" s="185" t="str">
        <f>IF(入力!H21="","",RIGHT(入力!H21,1))</f>
        <v/>
      </c>
      <c r="V29" s="188" t="str">
        <f>IF(入力!J21="","",LEFT(入力!J21,1))</f>
        <v/>
      </c>
      <c r="W29" s="178" t="str">
        <f>IF(入力!J21="","",MID(入力!J21,2,1))</f>
        <v/>
      </c>
      <c r="X29" s="178" t="str">
        <f>IF(入力!J21="","",MID(入力!J21,3,1))</f>
        <v/>
      </c>
      <c r="Y29" s="178" t="str">
        <f>IF(入力!J21="","",MID(入力!J21,4,1))</f>
        <v/>
      </c>
      <c r="Z29" s="178" t="str">
        <f>IF(入力!J21="","",MID(入力!J21,5,1))</f>
        <v/>
      </c>
      <c r="AA29" s="182" t="str">
        <f>IF(入力!J21="","",RIGHT(入力!J21,1))</f>
        <v/>
      </c>
      <c r="AB29" s="206" t="str">
        <f>IF(入力!K21="","",IF((VALUE(TEXT(入力!K21,"yyyymmdd"))-20190501)&gt;=0,"令和",IF((VALUE(TEXT(入力!K21,"yyyymmdd"))-19890108)&gt;=0,"平成","昭和")))</f>
        <v/>
      </c>
      <c r="AC29" s="207" t="str">
        <f t="shared" si="0"/>
        <v/>
      </c>
      <c r="AD29" s="208" t="str">
        <f t="shared" si="0"/>
        <v/>
      </c>
      <c r="AE29" s="188" t="str">
        <f>IF(入力!K21="","",IF((VALUE(TEXT(入力!K21,"yyyymmdd"))-20181001)&lt;0,"×",IF((VALUE(TEXT(入力!K21,"yyyymmdd")))&lt;20190501,LEFT(TEXT(入力!K21,"yyyymmdd")-19880000,1),IF((TEXT(入力!K21,"yyyymmdd")-20180000)&lt;100000,0,LEFT(TEXT(入力!K21,"yyyymmdd")-20180000,1)))))</f>
        <v/>
      </c>
      <c r="AF29" s="185" t="str">
        <f>IF(入力!K21="","",IF((VALUE(TEXT(入力!K21,"yyyymmdd"))-20181001)&lt;0,"×",IF((VALUE(TEXT(入力!K21,"yyyymmdd")))&lt;20190501,MID(TEXT(入力!K21,"yyyymmdd")-19880000,2,1),IF((TEXT(入力!K21,"yyyymmdd")-20180000)&lt;100000,LEFT(TEXT(入力!K21,"yyyymmdd")-20180000,1),MID(TEXT(入力!K21,"yyyymmdd")-20180000,2,1)))))</f>
        <v/>
      </c>
      <c r="AG29" s="188" t="str">
        <f>IF(入力!K21="","",IF((VALUE(TEXT(入力!K21,"yyyymmdd"))-20181001)&lt;0,"×",IF((VALUE(TEXT(入力!K21,"yyyymmdd")))&lt;20190501,MID(TEXT(入力!K21,"yyyymmdd")-19880000,3,1),IF((TEXT(入力!K21,"yyyymmdd")-20180000)&lt;100000,MID(TEXT(入力!K21,"yyyymmdd")-20180000,2,1),MID(TEXT(入力!K21,"yyyymmdd")-20180000,3,1)))))</f>
        <v/>
      </c>
      <c r="AH29" s="185" t="str">
        <f>IF(入力!K21="","",IF((VALUE(TEXT(入力!K21,"yyyymmdd"))-20181001)&lt;0,"×",IF((VALUE(TEXT(入力!K21,"yyyymmdd")))&lt;20190501,MID(TEXT(入力!K21,"yyyymmdd")-19880000,4,1),IF((TEXT(入力!K21,"yyyymmdd")-20180000)&lt;100000,MID(TEXT(入力!K21,"yyyymmdd")-20180000,3,1),MID(TEXT(入力!K21,"yyyymmdd")-20180000,4,1)))))</f>
        <v/>
      </c>
      <c r="AI29" s="188" t="str">
        <f>IF(入力!K21="","",IF((VALUE(TEXT(入力!K21,"yyyymmdd"))-20181001)&lt;0,"×",IF((VALUE(TEXT(入力!K21,"yyyymmdd")))&lt;20190501,MID(TEXT(入力!K21,"yyyymmdd")-19880000,5,1),IF((TEXT(入力!K21,"yyyymmdd")-20180000)&lt;100000,MID(TEXT(入力!K21,"yyyymmdd")-20180000,4,1),MID(TEXT(入力!K21,"yyyymmdd")-20180000,5,1)))))</f>
        <v/>
      </c>
      <c r="AJ29" s="182" t="str">
        <f>IF(入力!K21="","",IF((VALUE(TEXT(入力!K21,"yyyymmdd"))-20181001)&lt;0,"×",IF((VALUE(TEXT(入力!K21,"yyyymmdd")))&lt;20190501,RIGHT(TEXT(入力!K21,"yyyymmdd")-19880000,1),RIGHT(TEXT(入力!K21,"yyyymmdd")-20180000,1))))</f>
        <v/>
      </c>
      <c r="AK29" s="157" t="str">
        <f>CONCATENATE(IF(入力!F21="","",入力!F21),"　",IF(入力!G21="","",入力!G21))</f>
        <v>　</v>
      </c>
      <c r="AL29" s="158"/>
      <c r="AM29" s="158"/>
      <c r="AN29" s="158"/>
      <c r="AO29" s="158"/>
      <c r="AP29" s="158"/>
      <c r="AQ29" s="158"/>
      <c r="AR29" s="158"/>
      <c r="AS29" s="158"/>
      <c r="AT29" s="159"/>
      <c r="AU29" s="33"/>
      <c r="AV29" s="34"/>
    </row>
    <row r="30" spans="4:48" ht="15" customHeight="1" x14ac:dyDescent="0.15">
      <c r="D30" s="169"/>
      <c r="E30" s="170"/>
      <c r="F30" s="170"/>
      <c r="G30" s="171"/>
      <c r="H30" s="176"/>
      <c r="I30" s="179"/>
      <c r="J30" s="179"/>
      <c r="K30" s="179"/>
      <c r="L30" s="179"/>
      <c r="M30" s="179"/>
      <c r="N30" s="179"/>
      <c r="O30" s="179"/>
      <c r="P30" s="179"/>
      <c r="Q30" s="183"/>
      <c r="R30" s="176"/>
      <c r="S30" s="179"/>
      <c r="T30" s="179"/>
      <c r="U30" s="186"/>
      <c r="V30" s="189"/>
      <c r="W30" s="179"/>
      <c r="X30" s="179"/>
      <c r="Y30" s="179"/>
      <c r="Z30" s="179"/>
      <c r="AA30" s="183"/>
      <c r="AB30" s="209" t="str">
        <f t="shared" si="0"/>
        <v/>
      </c>
      <c r="AC30" s="210" t="str">
        <f t="shared" si="0"/>
        <v/>
      </c>
      <c r="AD30" s="211" t="str">
        <f t="shared" si="0"/>
        <v/>
      </c>
      <c r="AE30" s="189" t="str">
        <f t="shared" si="1"/>
        <v/>
      </c>
      <c r="AF30" s="186" t="str">
        <f t="shared" si="2"/>
        <v/>
      </c>
      <c r="AG30" s="189" t="str">
        <f t="shared" si="3"/>
        <v/>
      </c>
      <c r="AH30" s="186" t="str">
        <f t="shared" si="4"/>
        <v/>
      </c>
      <c r="AI30" s="189" t="str">
        <f t="shared" si="5"/>
        <v/>
      </c>
      <c r="AJ30" s="183" t="str">
        <f t="shared" si="6"/>
        <v/>
      </c>
      <c r="AK30" s="160"/>
      <c r="AL30" s="161"/>
      <c r="AM30" s="161"/>
      <c r="AN30" s="161"/>
      <c r="AO30" s="161"/>
      <c r="AP30" s="161"/>
      <c r="AQ30" s="161"/>
      <c r="AR30" s="161"/>
      <c r="AS30" s="161"/>
      <c r="AT30" s="162"/>
      <c r="AU30" s="35"/>
      <c r="AV30" s="36"/>
    </row>
    <row r="31" spans="4:48" ht="15" customHeight="1" x14ac:dyDescent="0.15">
      <c r="D31" s="195"/>
      <c r="E31" s="196"/>
      <c r="F31" s="196"/>
      <c r="G31" s="197"/>
      <c r="H31" s="194"/>
      <c r="I31" s="181"/>
      <c r="J31" s="181"/>
      <c r="K31" s="181"/>
      <c r="L31" s="181"/>
      <c r="M31" s="181"/>
      <c r="N31" s="181"/>
      <c r="O31" s="181"/>
      <c r="P31" s="181"/>
      <c r="Q31" s="184"/>
      <c r="R31" s="194"/>
      <c r="S31" s="181"/>
      <c r="T31" s="181"/>
      <c r="U31" s="187"/>
      <c r="V31" s="190"/>
      <c r="W31" s="181"/>
      <c r="X31" s="181"/>
      <c r="Y31" s="181"/>
      <c r="Z31" s="181"/>
      <c r="AA31" s="184"/>
      <c r="AB31" s="212" t="str">
        <f t="shared" si="0"/>
        <v/>
      </c>
      <c r="AC31" s="213" t="str">
        <f t="shared" si="0"/>
        <v/>
      </c>
      <c r="AD31" s="214" t="str">
        <f t="shared" si="0"/>
        <v/>
      </c>
      <c r="AE31" s="190" t="str">
        <f t="shared" si="1"/>
        <v/>
      </c>
      <c r="AF31" s="187" t="str">
        <f t="shared" si="2"/>
        <v/>
      </c>
      <c r="AG31" s="190" t="str">
        <f t="shared" si="3"/>
        <v/>
      </c>
      <c r="AH31" s="187" t="str">
        <f t="shared" si="4"/>
        <v/>
      </c>
      <c r="AI31" s="190" t="str">
        <f t="shared" si="5"/>
        <v/>
      </c>
      <c r="AJ31" s="184" t="str">
        <f t="shared" si="6"/>
        <v/>
      </c>
      <c r="AK31" s="163"/>
      <c r="AL31" s="164"/>
      <c r="AM31" s="164"/>
      <c r="AN31" s="164"/>
      <c r="AO31" s="164"/>
      <c r="AP31" s="164"/>
      <c r="AQ31" s="164"/>
      <c r="AR31" s="164"/>
      <c r="AS31" s="164"/>
      <c r="AT31" s="165"/>
      <c r="AU31" s="35"/>
      <c r="AV31" s="36"/>
    </row>
    <row r="32" spans="4:48" ht="15" customHeight="1" x14ac:dyDescent="0.15">
      <c r="D32" s="166">
        <v>8</v>
      </c>
      <c r="E32" s="167"/>
      <c r="F32" s="167"/>
      <c r="G32" s="168"/>
      <c r="H32" s="175" t="str">
        <f>IF(入力!E22="","",LEFT(RIGHT(CONCATENATE("          ",入力!E22),10),1))</f>
        <v/>
      </c>
      <c r="I32" s="178" t="str">
        <f>IF(入力!E22="","",MID(RIGHT(CONCATENATE("          ",入力!E22),10),2,1))</f>
        <v/>
      </c>
      <c r="J32" s="178" t="str">
        <f>IF(入力!E22="","",MID(RIGHT(CONCATENATE("          ",入力!E22),10),3,1))</f>
        <v/>
      </c>
      <c r="K32" s="178" t="str">
        <f>IF(入力!E22="","",MID(RIGHT(CONCATENATE("          ",入力!E22),10),4,1))</f>
        <v/>
      </c>
      <c r="L32" s="178" t="str">
        <f>IF(入力!E22="","",MID(RIGHT(CONCATENATE("          ",入力!E22),10),5,1))</f>
        <v/>
      </c>
      <c r="M32" s="178" t="str">
        <f>IF(入力!E22="","",MID(RIGHT(CONCATENATE("          ",入力!E22),10),6,1))</f>
        <v/>
      </c>
      <c r="N32" s="178" t="str">
        <f>IF(入力!E22="","",MID(RIGHT(CONCATENATE("          ",入力!E22),10),7,1))</f>
        <v/>
      </c>
      <c r="O32" s="178" t="str">
        <f>IF(入力!E22="","",MID(RIGHT(CONCATENATE("          ",入力!E22),10),8,1))</f>
        <v/>
      </c>
      <c r="P32" s="178" t="str">
        <f>IF(入力!E22="","",MID(RIGHT(CONCATENATE("          ",入力!E22),10),9,1))</f>
        <v/>
      </c>
      <c r="Q32" s="182" t="str">
        <f>IF(入力!E22="","",RIGHT(RIGHT(CONCATENATE("          ",入力!E22),10),1))</f>
        <v/>
      </c>
      <c r="R32" s="175" t="str">
        <f>IF(入力!H22="","",LEFT(入力!H22,1))</f>
        <v/>
      </c>
      <c r="S32" s="178" t="str">
        <f>IF(入力!H22="","",MID(入力!H22,2,1))</f>
        <v/>
      </c>
      <c r="T32" s="178" t="str">
        <f>IF(入力!H22="","",MID(入力!H22,3,1))</f>
        <v/>
      </c>
      <c r="U32" s="185" t="str">
        <f>IF(入力!H22="","",RIGHT(入力!H22,1))</f>
        <v/>
      </c>
      <c r="V32" s="188" t="str">
        <f>IF(入力!J22="","",LEFT(入力!J22,1))</f>
        <v/>
      </c>
      <c r="W32" s="178" t="str">
        <f>IF(入力!J22="","",MID(入力!J22,2,1))</f>
        <v/>
      </c>
      <c r="X32" s="178" t="str">
        <f>IF(入力!J22="","",MID(入力!J22,3,1))</f>
        <v/>
      </c>
      <c r="Y32" s="178" t="str">
        <f>IF(入力!J22="","",MID(入力!J22,4,1))</f>
        <v/>
      </c>
      <c r="Z32" s="178" t="str">
        <f>IF(入力!J22="","",MID(入力!J22,5,1))</f>
        <v/>
      </c>
      <c r="AA32" s="182" t="str">
        <f>IF(入力!J22="","",RIGHT(入力!J22,1))</f>
        <v/>
      </c>
      <c r="AB32" s="206" t="str">
        <f>IF(入力!K22="","",IF((VALUE(TEXT(入力!K22,"yyyymmdd"))-20190501)&gt;=0,"令和",IF((VALUE(TEXT(入力!K22,"yyyymmdd"))-19890108)&gt;=0,"平成","昭和")))</f>
        <v/>
      </c>
      <c r="AC32" s="207" t="str">
        <f t="shared" si="0"/>
        <v/>
      </c>
      <c r="AD32" s="208" t="str">
        <f t="shared" si="0"/>
        <v/>
      </c>
      <c r="AE32" s="188" t="str">
        <f>IF(入力!K22="","",IF((VALUE(TEXT(入力!K22,"yyyymmdd"))-20181001)&lt;0,"×",IF((VALUE(TEXT(入力!K22,"yyyymmdd")))&lt;20190501,LEFT(TEXT(入力!K22,"yyyymmdd")-19880000,1),IF((TEXT(入力!K22,"yyyymmdd")-20180000)&lt;100000,0,LEFT(TEXT(入力!K22,"yyyymmdd")-20180000,1)))))</f>
        <v/>
      </c>
      <c r="AF32" s="185" t="str">
        <f>IF(入力!K22="","",IF((VALUE(TEXT(入力!K22,"yyyymmdd"))-20181001)&lt;0,"×",IF((VALUE(TEXT(入力!K22,"yyyymmdd")))&lt;20190501,MID(TEXT(入力!K22,"yyyymmdd")-19880000,2,1),IF((TEXT(入力!K22,"yyyymmdd")-20180000)&lt;100000,LEFT(TEXT(入力!K22,"yyyymmdd")-20180000,1),MID(TEXT(入力!K22,"yyyymmdd")-20180000,2,1)))))</f>
        <v/>
      </c>
      <c r="AG32" s="188" t="str">
        <f>IF(入力!K22="","",IF((VALUE(TEXT(入力!K22,"yyyymmdd"))-20181001)&lt;0,"×",IF((VALUE(TEXT(入力!K22,"yyyymmdd")))&lt;20190501,MID(TEXT(入力!K22,"yyyymmdd")-19880000,3,1),IF((TEXT(入力!K22,"yyyymmdd")-20180000)&lt;100000,MID(TEXT(入力!K22,"yyyymmdd")-20180000,2,1),MID(TEXT(入力!K22,"yyyymmdd")-20180000,3,1)))))</f>
        <v/>
      </c>
      <c r="AH32" s="185" t="str">
        <f>IF(入力!K22="","",IF((VALUE(TEXT(入力!K22,"yyyymmdd"))-20181001)&lt;0,"×",IF((VALUE(TEXT(入力!K22,"yyyymmdd")))&lt;20190501,MID(TEXT(入力!K22,"yyyymmdd")-19880000,4,1),IF((TEXT(入力!K22,"yyyymmdd")-20180000)&lt;100000,MID(TEXT(入力!K22,"yyyymmdd")-20180000,3,1),MID(TEXT(入力!K22,"yyyymmdd")-20180000,4,1)))))</f>
        <v/>
      </c>
      <c r="AI32" s="188" t="str">
        <f>IF(入力!K22="","",IF((VALUE(TEXT(入力!K22,"yyyymmdd"))-20181001)&lt;0,"×",IF((VALUE(TEXT(入力!K22,"yyyymmdd")))&lt;20190501,MID(TEXT(入力!K22,"yyyymmdd")-19880000,5,1),IF((TEXT(入力!K22,"yyyymmdd")-20180000)&lt;100000,MID(TEXT(入力!K22,"yyyymmdd")-20180000,4,1),MID(TEXT(入力!K22,"yyyymmdd")-20180000,5,1)))))</f>
        <v/>
      </c>
      <c r="AJ32" s="182" t="str">
        <f>IF(入力!K22="","",IF((VALUE(TEXT(入力!K22,"yyyymmdd"))-20181001)&lt;0,"×",IF((VALUE(TEXT(入力!K22,"yyyymmdd")))&lt;20190501,RIGHT(TEXT(入力!K22,"yyyymmdd")-19880000,1),RIGHT(TEXT(入力!K22,"yyyymmdd")-20180000,1))))</f>
        <v/>
      </c>
      <c r="AK32" s="157" t="str">
        <f>CONCATENATE(IF(入力!F22="","",入力!F22),"　",IF(入力!G22="","",入力!G22))</f>
        <v>　</v>
      </c>
      <c r="AL32" s="158"/>
      <c r="AM32" s="158"/>
      <c r="AN32" s="158"/>
      <c r="AO32" s="158"/>
      <c r="AP32" s="158"/>
      <c r="AQ32" s="158"/>
      <c r="AR32" s="158"/>
      <c r="AS32" s="158"/>
      <c r="AT32" s="159"/>
      <c r="AU32" s="33"/>
      <c r="AV32" s="34"/>
    </row>
    <row r="33" spans="4:48" ht="15" customHeight="1" x14ac:dyDescent="0.15">
      <c r="D33" s="169"/>
      <c r="E33" s="170"/>
      <c r="F33" s="170"/>
      <c r="G33" s="171"/>
      <c r="H33" s="176"/>
      <c r="I33" s="179"/>
      <c r="J33" s="179"/>
      <c r="K33" s="179"/>
      <c r="L33" s="179"/>
      <c r="M33" s="179"/>
      <c r="N33" s="179"/>
      <c r="O33" s="179"/>
      <c r="P33" s="179"/>
      <c r="Q33" s="183"/>
      <c r="R33" s="176"/>
      <c r="S33" s="179"/>
      <c r="T33" s="179"/>
      <c r="U33" s="186"/>
      <c r="V33" s="189"/>
      <c r="W33" s="179"/>
      <c r="X33" s="179"/>
      <c r="Y33" s="179"/>
      <c r="Z33" s="179"/>
      <c r="AA33" s="183"/>
      <c r="AB33" s="209" t="str">
        <f t="shared" si="0"/>
        <v/>
      </c>
      <c r="AC33" s="210" t="str">
        <f t="shared" si="0"/>
        <v/>
      </c>
      <c r="AD33" s="211" t="str">
        <f t="shared" si="0"/>
        <v/>
      </c>
      <c r="AE33" s="189" t="str">
        <f t="shared" si="1"/>
        <v/>
      </c>
      <c r="AF33" s="186" t="str">
        <f t="shared" si="2"/>
        <v/>
      </c>
      <c r="AG33" s="189" t="str">
        <f t="shared" si="3"/>
        <v/>
      </c>
      <c r="AH33" s="186" t="str">
        <f t="shared" si="4"/>
        <v/>
      </c>
      <c r="AI33" s="189" t="str">
        <f t="shared" si="5"/>
        <v/>
      </c>
      <c r="AJ33" s="183" t="str">
        <f t="shared" si="6"/>
        <v/>
      </c>
      <c r="AK33" s="160"/>
      <c r="AL33" s="161"/>
      <c r="AM33" s="161"/>
      <c r="AN33" s="161"/>
      <c r="AO33" s="161"/>
      <c r="AP33" s="161"/>
      <c r="AQ33" s="161"/>
      <c r="AR33" s="161"/>
      <c r="AS33" s="161"/>
      <c r="AT33" s="162"/>
      <c r="AU33" s="35"/>
      <c r="AV33" s="36"/>
    </row>
    <row r="34" spans="4:48" ht="15" customHeight="1" x14ac:dyDescent="0.15">
      <c r="D34" s="195"/>
      <c r="E34" s="196"/>
      <c r="F34" s="196"/>
      <c r="G34" s="197"/>
      <c r="H34" s="194"/>
      <c r="I34" s="181"/>
      <c r="J34" s="181"/>
      <c r="K34" s="181"/>
      <c r="L34" s="181"/>
      <c r="M34" s="181"/>
      <c r="N34" s="181"/>
      <c r="O34" s="181"/>
      <c r="P34" s="181"/>
      <c r="Q34" s="184"/>
      <c r="R34" s="194"/>
      <c r="S34" s="181"/>
      <c r="T34" s="181"/>
      <c r="U34" s="187"/>
      <c r="V34" s="190"/>
      <c r="W34" s="181"/>
      <c r="X34" s="181"/>
      <c r="Y34" s="181"/>
      <c r="Z34" s="181"/>
      <c r="AA34" s="184"/>
      <c r="AB34" s="212" t="str">
        <f t="shared" si="0"/>
        <v/>
      </c>
      <c r="AC34" s="213" t="str">
        <f t="shared" si="0"/>
        <v/>
      </c>
      <c r="AD34" s="214" t="str">
        <f t="shared" si="0"/>
        <v/>
      </c>
      <c r="AE34" s="190" t="str">
        <f t="shared" si="1"/>
        <v/>
      </c>
      <c r="AF34" s="187" t="str">
        <f t="shared" si="2"/>
        <v/>
      </c>
      <c r="AG34" s="190" t="str">
        <f t="shared" si="3"/>
        <v/>
      </c>
      <c r="AH34" s="187" t="str">
        <f t="shared" si="4"/>
        <v/>
      </c>
      <c r="AI34" s="190" t="str">
        <f t="shared" si="5"/>
        <v/>
      </c>
      <c r="AJ34" s="184" t="str">
        <f t="shared" si="6"/>
        <v/>
      </c>
      <c r="AK34" s="163"/>
      <c r="AL34" s="164"/>
      <c r="AM34" s="164"/>
      <c r="AN34" s="164"/>
      <c r="AO34" s="164"/>
      <c r="AP34" s="164"/>
      <c r="AQ34" s="164"/>
      <c r="AR34" s="164"/>
      <c r="AS34" s="164"/>
      <c r="AT34" s="165"/>
      <c r="AU34" s="35"/>
      <c r="AV34" s="36"/>
    </row>
    <row r="35" spans="4:48" ht="15" customHeight="1" x14ac:dyDescent="0.15">
      <c r="D35" s="169">
        <v>9</v>
      </c>
      <c r="E35" s="170"/>
      <c r="F35" s="170"/>
      <c r="G35" s="171"/>
      <c r="H35" s="175" t="str">
        <f>IF(入力!E23="","",LEFT(RIGHT(CONCATENATE("          ",入力!E23),10),1))</f>
        <v/>
      </c>
      <c r="I35" s="178" t="str">
        <f>IF(入力!E23="","",MID(RIGHT(CONCATENATE("          ",入力!E23),10),2,1))</f>
        <v/>
      </c>
      <c r="J35" s="178" t="str">
        <f>IF(入力!E23="","",MID(RIGHT(CONCATENATE("          ",入力!E23),10),3,1))</f>
        <v/>
      </c>
      <c r="K35" s="178" t="str">
        <f>IF(入力!E23="","",MID(RIGHT(CONCATENATE("          ",入力!E23),10),4,1))</f>
        <v/>
      </c>
      <c r="L35" s="178" t="str">
        <f>IF(入力!E23="","",MID(RIGHT(CONCATENATE("          ",入力!E23),10),5,1))</f>
        <v/>
      </c>
      <c r="M35" s="178" t="str">
        <f>IF(入力!E23="","",MID(RIGHT(CONCATENATE("          ",入力!E23),10),6,1))</f>
        <v/>
      </c>
      <c r="N35" s="178" t="str">
        <f>IF(入力!E23="","",MID(RIGHT(CONCATENATE("          ",入力!E23),10),7,1))</f>
        <v/>
      </c>
      <c r="O35" s="178" t="str">
        <f>IF(入力!E23="","",MID(RIGHT(CONCATENATE("          ",入力!E23),10),8,1))</f>
        <v/>
      </c>
      <c r="P35" s="178" t="str">
        <f>IF(入力!E23="","",MID(RIGHT(CONCATENATE("          ",入力!E23),10),9,1))</f>
        <v/>
      </c>
      <c r="Q35" s="182" t="str">
        <f>IF(入力!E23="","",RIGHT(RIGHT(CONCATENATE("          ",入力!E23),10),1))</f>
        <v/>
      </c>
      <c r="R35" s="175" t="str">
        <f>IF(入力!H23="","",LEFT(入力!H23,1))</f>
        <v/>
      </c>
      <c r="S35" s="178" t="str">
        <f>IF(入力!H23="","",MID(入力!H23,2,1))</f>
        <v/>
      </c>
      <c r="T35" s="178" t="str">
        <f>IF(入力!H23="","",MID(入力!H23,3,1))</f>
        <v/>
      </c>
      <c r="U35" s="185" t="str">
        <f>IF(入力!H23="","",RIGHT(入力!H23,1))</f>
        <v/>
      </c>
      <c r="V35" s="188" t="str">
        <f>IF(入力!J23="","",LEFT(入力!J23,1))</f>
        <v/>
      </c>
      <c r="W35" s="178" t="str">
        <f>IF(入力!J23="","",MID(入力!J23,2,1))</f>
        <v/>
      </c>
      <c r="X35" s="178" t="str">
        <f>IF(入力!J23="","",MID(入力!J23,3,1))</f>
        <v/>
      </c>
      <c r="Y35" s="178" t="str">
        <f>IF(入力!J23="","",MID(入力!J23,4,1))</f>
        <v/>
      </c>
      <c r="Z35" s="178" t="str">
        <f>IF(入力!J23="","",MID(入力!J23,5,1))</f>
        <v/>
      </c>
      <c r="AA35" s="182" t="str">
        <f>IF(入力!J23="","",RIGHT(入力!J23,1))</f>
        <v/>
      </c>
      <c r="AB35" s="206" t="str">
        <f>IF(入力!K23="","",IF((VALUE(TEXT(入力!K23,"yyyymmdd"))-20190501)&gt;=0,"令和",IF((VALUE(TEXT(入力!K23,"yyyymmdd"))-19890108)&gt;=0,"平成","昭和")))</f>
        <v/>
      </c>
      <c r="AC35" s="207" t="str">
        <f t="shared" si="0"/>
        <v/>
      </c>
      <c r="AD35" s="208" t="str">
        <f t="shared" si="0"/>
        <v/>
      </c>
      <c r="AE35" s="188" t="str">
        <f>IF(入力!K23="","",IF((VALUE(TEXT(入力!K23,"yyyymmdd"))-20181001)&lt;0,"×",IF((VALUE(TEXT(入力!K23,"yyyymmdd")))&lt;20190501,LEFT(TEXT(入力!K23,"yyyymmdd")-19880000,1),IF((TEXT(入力!K23,"yyyymmdd")-20180000)&lt;100000,0,LEFT(TEXT(入力!K23,"yyyymmdd")-20180000,1)))))</f>
        <v/>
      </c>
      <c r="AF35" s="185" t="str">
        <f>IF(入力!K23="","",IF((VALUE(TEXT(入力!K23,"yyyymmdd"))-20181001)&lt;0,"×",IF((VALUE(TEXT(入力!K23,"yyyymmdd")))&lt;20190501,MID(TEXT(入力!K23,"yyyymmdd")-19880000,2,1),IF((TEXT(入力!K23,"yyyymmdd")-20180000)&lt;100000,LEFT(TEXT(入力!K23,"yyyymmdd")-20180000,1),MID(TEXT(入力!K23,"yyyymmdd")-20180000,2,1)))))</f>
        <v/>
      </c>
      <c r="AG35" s="188" t="str">
        <f>IF(入力!K23="","",IF((VALUE(TEXT(入力!K23,"yyyymmdd"))-20181001)&lt;0,"×",IF((VALUE(TEXT(入力!K23,"yyyymmdd")))&lt;20190501,MID(TEXT(入力!K23,"yyyymmdd")-19880000,3,1),IF((TEXT(入力!K23,"yyyymmdd")-20180000)&lt;100000,MID(TEXT(入力!K23,"yyyymmdd")-20180000,2,1),MID(TEXT(入力!K23,"yyyymmdd")-20180000,3,1)))))</f>
        <v/>
      </c>
      <c r="AH35" s="185" t="str">
        <f>IF(入力!K23="","",IF((VALUE(TEXT(入力!K23,"yyyymmdd"))-20181001)&lt;0,"×",IF((VALUE(TEXT(入力!K23,"yyyymmdd")))&lt;20190501,MID(TEXT(入力!K23,"yyyymmdd")-19880000,4,1),IF((TEXT(入力!K23,"yyyymmdd")-20180000)&lt;100000,MID(TEXT(入力!K23,"yyyymmdd")-20180000,3,1),MID(TEXT(入力!K23,"yyyymmdd")-20180000,4,1)))))</f>
        <v/>
      </c>
      <c r="AI35" s="188" t="str">
        <f>IF(入力!K23="","",IF((VALUE(TEXT(入力!K23,"yyyymmdd"))-20181001)&lt;0,"×",IF((VALUE(TEXT(入力!K23,"yyyymmdd")))&lt;20190501,MID(TEXT(入力!K23,"yyyymmdd")-19880000,5,1),IF((TEXT(入力!K23,"yyyymmdd")-20180000)&lt;100000,MID(TEXT(入力!K23,"yyyymmdd")-20180000,4,1),MID(TEXT(入力!K23,"yyyymmdd")-20180000,5,1)))))</f>
        <v/>
      </c>
      <c r="AJ35" s="182" t="str">
        <f>IF(入力!K23="","",IF((VALUE(TEXT(入力!K23,"yyyymmdd"))-20181001)&lt;0,"×",IF((VALUE(TEXT(入力!K23,"yyyymmdd")))&lt;20190501,RIGHT(TEXT(入力!K23,"yyyymmdd")-19880000,1),RIGHT(TEXT(入力!K23,"yyyymmdd")-20180000,1))))</f>
        <v/>
      </c>
      <c r="AK35" s="157" t="str">
        <f>CONCATENATE(IF(入力!F23="","",入力!F23),"　",IF(入力!G23="","",入力!G23))</f>
        <v>　</v>
      </c>
      <c r="AL35" s="158"/>
      <c r="AM35" s="158"/>
      <c r="AN35" s="158"/>
      <c r="AO35" s="158"/>
      <c r="AP35" s="158"/>
      <c r="AQ35" s="158"/>
      <c r="AR35" s="158"/>
      <c r="AS35" s="158"/>
      <c r="AT35" s="159"/>
      <c r="AU35" s="33"/>
      <c r="AV35" s="34"/>
    </row>
    <row r="36" spans="4:48" ht="15" customHeight="1" x14ac:dyDescent="0.15">
      <c r="D36" s="169"/>
      <c r="E36" s="170"/>
      <c r="F36" s="170"/>
      <c r="G36" s="171"/>
      <c r="H36" s="176"/>
      <c r="I36" s="179"/>
      <c r="J36" s="179"/>
      <c r="K36" s="179"/>
      <c r="L36" s="179"/>
      <c r="M36" s="179"/>
      <c r="N36" s="179"/>
      <c r="O36" s="179"/>
      <c r="P36" s="179"/>
      <c r="Q36" s="183"/>
      <c r="R36" s="176"/>
      <c r="S36" s="179"/>
      <c r="T36" s="179"/>
      <c r="U36" s="186"/>
      <c r="V36" s="189"/>
      <c r="W36" s="179"/>
      <c r="X36" s="179"/>
      <c r="Y36" s="179"/>
      <c r="Z36" s="179"/>
      <c r="AA36" s="183"/>
      <c r="AB36" s="209" t="str">
        <f t="shared" si="0"/>
        <v/>
      </c>
      <c r="AC36" s="210" t="str">
        <f t="shared" si="0"/>
        <v/>
      </c>
      <c r="AD36" s="211" t="str">
        <f t="shared" si="0"/>
        <v/>
      </c>
      <c r="AE36" s="189" t="str">
        <f t="shared" si="1"/>
        <v/>
      </c>
      <c r="AF36" s="186" t="str">
        <f t="shared" si="2"/>
        <v/>
      </c>
      <c r="AG36" s="189" t="str">
        <f t="shared" si="3"/>
        <v/>
      </c>
      <c r="AH36" s="186" t="str">
        <f t="shared" si="4"/>
        <v/>
      </c>
      <c r="AI36" s="189" t="str">
        <f t="shared" si="5"/>
        <v/>
      </c>
      <c r="AJ36" s="183" t="str">
        <f t="shared" si="6"/>
        <v/>
      </c>
      <c r="AK36" s="160"/>
      <c r="AL36" s="161"/>
      <c r="AM36" s="161"/>
      <c r="AN36" s="161"/>
      <c r="AO36" s="161"/>
      <c r="AP36" s="161"/>
      <c r="AQ36" s="161"/>
      <c r="AR36" s="161"/>
      <c r="AS36" s="161"/>
      <c r="AT36" s="162"/>
      <c r="AU36" s="35"/>
      <c r="AV36" s="36"/>
    </row>
    <row r="37" spans="4:48" ht="15" customHeight="1" x14ac:dyDescent="0.15">
      <c r="D37" s="195"/>
      <c r="E37" s="196"/>
      <c r="F37" s="196"/>
      <c r="G37" s="197"/>
      <c r="H37" s="194"/>
      <c r="I37" s="181"/>
      <c r="J37" s="181"/>
      <c r="K37" s="181"/>
      <c r="L37" s="181"/>
      <c r="M37" s="181"/>
      <c r="N37" s="181"/>
      <c r="O37" s="181"/>
      <c r="P37" s="181"/>
      <c r="Q37" s="184"/>
      <c r="R37" s="194"/>
      <c r="S37" s="181"/>
      <c r="T37" s="181"/>
      <c r="U37" s="187"/>
      <c r="V37" s="190"/>
      <c r="W37" s="181"/>
      <c r="X37" s="181"/>
      <c r="Y37" s="181"/>
      <c r="Z37" s="181"/>
      <c r="AA37" s="184"/>
      <c r="AB37" s="212" t="str">
        <f t="shared" si="0"/>
        <v/>
      </c>
      <c r="AC37" s="213" t="str">
        <f t="shared" si="0"/>
        <v/>
      </c>
      <c r="AD37" s="214" t="str">
        <f t="shared" si="0"/>
        <v/>
      </c>
      <c r="AE37" s="190" t="str">
        <f t="shared" si="1"/>
        <v/>
      </c>
      <c r="AF37" s="187" t="str">
        <f t="shared" si="2"/>
        <v/>
      </c>
      <c r="AG37" s="190" t="str">
        <f t="shared" si="3"/>
        <v/>
      </c>
      <c r="AH37" s="187" t="str">
        <f t="shared" si="4"/>
        <v/>
      </c>
      <c r="AI37" s="190" t="str">
        <f t="shared" si="5"/>
        <v/>
      </c>
      <c r="AJ37" s="184" t="str">
        <f t="shared" si="6"/>
        <v/>
      </c>
      <c r="AK37" s="163"/>
      <c r="AL37" s="164"/>
      <c r="AM37" s="164"/>
      <c r="AN37" s="164"/>
      <c r="AO37" s="164"/>
      <c r="AP37" s="164"/>
      <c r="AQ37" s="164"/>
      <c r="AR37" s="164"/>
      <c r="AS37" s="164"/>
      <c r="AT37" s="165"/>
      <c r="AU37" s="35"/>
      <c r="AV37" s="36"/>
    </row>
    <row r="38" spans="4:48" ht="15" customHeight="1" x14ac:dyDescent="0.15">
      <c r="D38" s="166">
        <v>10</v>
      </c>
      <c r="E38" s="167"/>
      <c r="F38" s="167"/>
      <c r="G38" s="168"/>
      <c r="H38" s="175" t="str">
        <f>IF(入力!E24="","",LEFT(RIGHT(CONCATENATE("          ",入力!E24),10),1))</f>
        <v/>
      </c>
      <c r="I38" s="178" t="str">
        <f>IF(入力!E24="","",MID(RIGHT(CONCATENATE("          ",入力!E24),10),2,1))</f>
        <v/>
      </c>
      <c r="J38" s="178" t="str">
        <f>IF(入力!E24="","",MID(RIGHT(CONCATENATE("          ",入力!E24),10),3,1))</f>
        <v/>
      </c>
      <c r="K38" s="178" t="str">
        <f>IF(入力!E24="","",MID(RIGHT(CONCATENATE("          ",入力!E24),10),4,1))</f>
        <v/>
      </c>
      <c r="L38" s="178" t="str">
        <f>IF(入力!E24="","",MID(RIGHT(CONCATENATE("          ",入力!E24),10),5,1))</f>
        <v/>
      </c>
      <c r="M38" s="178" t="str">
        <f>IF(入力!E24="","",MID(RIGHT(CONCATENATE("          ",入力!E24),10),6,1))</f>
        <v/>
      </c>
      <c r="N38" s="178" t="str">
        <f>IF(入力!E24="","",MID(RIGHT(CONCATENATE("          ",入力!E24),10),7,1))</f>
        <v/>
      </c>
      <c r="O38" s="178" t="str">
        <f>IF(入力!E24="","",MID(RIGHT(CONCATENATE("          ",入力!E24),10),8,1))</f>
        <v/>
      </c>
      <c r="P38" s="178" t="str">
        <f>IF(入力!E24="","",MID(RIGHT(CONCATENATE("          ",入力!E24),10),9,1))</f>
        <v/>
      </c>
      <c r="Q38" s="182" t="str">
        <f>IF(入力!E24="","",RIGHT(RIGHT(CONCATENATE("          ",入力!E24),10),1))</f>
        <v/>
      </c>
      <c r="R38" s="175" t="str">
        <f>IF(入力!H24="","",LEFT(入力!H24,1))</f>
        <v/>
      </c>
      <c r="S38" s="178" t="str">
        <f>IF(入力!H24="","",MID(入力!H24,2,1))</f>
        <v/>
      </c>
      <c r="T38" s="178" t="str">
        <f>IF(入力!H24="","",MID(入力!H24,3,1))</f>
        <v/>
      </c>
      <c r="U38" s="185" t="str">
        <f>IF(入力!H24="","",RIGHT(入力!H24,1))</f>
        <v/>
      </c>
      <c r="V38" s="188" t="str">
        <f>IF(入力!J24="","",LEFT(入力!J24,1))</f>
        <v/>
      </c>
      <c r="W38" s="178" t="str">
        <f>IF(入力!J24="","",MID(入力!J24,2,1))</f>
        <v/>
      </c>
      <c r="X38" s="178" t="str">
        <f>IF(入力!J24="","",MID(入力!J24,3,1))</f>
        <v/>
      </c>
      <c r="Y38" s="178" t="str">
        <f>IF(入力!J24="","",MID(入力!J24,4,1))</f>
        <v/>
      </c>
      <c r="Z38" s="178" t="str">
        <f>IF(入力!J24="","",MID(入力!J24,5,1))</f>
        <v/>
      </c>
      <c r="AA38" s="182" t="str">
        <f>IF(入力!J24="","",RIGHT(入力!J24,1))</f>
        <v/>
      </c>
      <c r="AB38" s="206" t="str">
        <f>IF(入力!K24="","",IF((VALUE(TEXT(入力!K24,"yyyymmdd"))-20190501)&gt;=0,"令和",IF((VALUE(TEXT(入力!K24,"yyyymmdd"))-19890108)&gt;=0,"平成","昭和")))</f>
        <v/>
      </c>
      <c r="AC38" s="207" t="str">
        <f t="shared" si="0"/>
        <v/>
      </c>
      <c r="AD38" s="208" t="str">
        <f t="shared" si="0"/>
        <v/>
      </c>
      <c r="AE38" s="188" t="str">
        <f>IF(入力!K24="","",IF((VALUE(TEXT(入力!K24,"yyyymmdd"))-20181001)&lt;0,"×",IF((VALUE(TEXT(入力!K24,"yyyymmdd")))&lt;20190501,LEFT(TEXT(入力!K24,"yyyymmdd")-19880000,1),IF((TEXT(入力!K24,"yyyymmdd")-20180000)&lt;100000,0,LEFT(TEXT(入力!K24,"yyyymmdd")-20180000,1)))))</f>
        <v/>
      </c>
      <c r="AF38" s="185" t="str">
        <f>IF(入力!K24="","",IF((VALUE(TEXT(入力!K24,"yyyymmdd"))-20181001)&lt;0,"×",IF((VALUE(TEXT(入力!K24,"yyyymmdd")))&lt;20190501,MID(TEXT(入力!K24,"yyyymmdd")-19880000,2,1),IF((TEXT(入力!K24,"yyyymmdd")-20180000)&lt;100000,LEFT(TEXT(入力!K24,"yyyymmdd")-20180000,1),MID(TEXT(入力!K24,"yyyymmdd")-20180000,2,1)))))</f>
        <v/>
      </c>
      <c r="AG38" s="188" t="str">
        <f>IF(入力!K24="","",IF((VALUE(TEXT(入力!K24,"yyyymmdd"))-20181001)&lt;0,"×",IF((VALUE(TEXT(入力!K24,"yyyymmdd")))&lt;20190501,MID(TEXT(入力!K24,"yyyymmdd")-19880000,3,1),IF((TEXT(入力!K24,"yyyymmdd")-20180000)&lt;100000,MID(TEXT(入力!K24,"yyyymmdd")-20180000,2,1),MID(TEXT(入力!K24,"yyyymmdd")-20180000,3,1)))))</f>
        <v/>
      </c>
      <c r="AH38" s="185" t="str">
        <f>IF(入力!K24="","",IF((VALUE(TEXT(入力!K24,"yyyymmdd"))-20181001)&lt;0,"×",IF((VALUE(TEXT(入力!K24,"yyyymmdd")))&lt;20190501,MID(TEXT(入力!K24,"yyyymmdd")-19880000,4,1),IF((TEXT(入力!K24,"yyyymmdd")-20180000)&lt;100000,MID(TEXT(入力!K24,"yyyymmdd")-20180000,3,1),MID(TEXT(入力!K24,"yyyymmdd")-20180000,4,1)))))</f>
        <v/>
      </c>
      <c r="AI38" s="188" t="str">
        <f>IF(入力!K24="","",IF((VALUE(TEXT(入力!K24,"yyyymmdd"))-20181001)&lt;0,"×",IF((VALUE(TEXT(入力!K24,"yyyymmdd")))&lt;20190501,MID(TEXT(入力!K24,"yyyymmdd")-19880000,5,1),IF((TEXT(入力!K24,"yyyymmdd")-20180000)&lt;100000,MID(TEXT(入力!K24,"yyyymmdd")-20180000,4,1),MID(TEXT(入力!K24,"yyyymmdd")-20180000,5,1)))))</f>
        <v/>
      </c>
      <c r="AJ38" s="182" t="str">
        <f>IF(入力!K24="","",IF((VALUE(TEXT(入力!K24,"yyyymmdd"))-20181001)&lt;0,"×",IF((VALUE(TEXT(入力!K24,"yyyymmdd")))&lt;20190501,RIGHT(TEXT(入力!K24,"yyyymmdd")-19880000,1),RIGHT(TEXT(入力!K24,"yyyymmdd")-20180000,1))))</f>
        <v/>
      </c>
      <c r="AK38" s="157" t="str">
        <f>CONCATENATE(IF(入力!F24="","",入力!F24),"　",IF(入力!G24="","",入力!G24))</f>
        <v>　</v>
      </c>
      <c r="AL38" s="158"/>
      <c r="AM38" s="158"/>
      <c r="AN38" s="158"/>
      <c r="AO38" s="158"/>
      <c r="AP38" s="158"/>
      <c r="AQ38" s="158"/>
      <c r="AR38" s="158"/>
      <c r="AS38" s="158"/>
      <c r="AT38" s="159"/>
      <c r="AU38" s="33"/>
      <c r="AV38" s="34"/>
    </row>
    <row r="39" spans="4:48" ht="15" customHeight="1" x14ac:dyDescent="0.15">
      <c r="D39" s="169"/>
      <c r="E39" s="170"/>
      <c r="F39" s="170"/>
      <c r="G39" s="171"/>
      <c r="H39" s="176"/>
      <c r="I39" s="179"/>
      <c r="J39" s="179"/>
      <c r="K39" s="179"/>
      <c r="L39" s="179"/>
      <c r="M39" s="179"/>
      <c r="N39" s="179"/>
      <c r="O39" s="179"/>
      <c r="P39" s="179"/>
      <c r="Q39" s="183"/>
      <c r="R39" s="176"/>
      <c r="S39" s="179"/>
      <c r="T39" s="179"/>
      <c r="U39" s="186"/>
      <c r="V39" s="189"/>
      <c r="W39" s="179"/>
      <c r="X39" s="179"/>
      <c r="Y39" s="179"/>
      <c r="Z39" s="179"/>
      <c r="AA39" s="183"/>
      <c r="AB39" s="209" t="str">
        <f t="shared" si="0"/>
        <v/>
      </c>
      <c r="AC39" s="210" t="str">
        <f t="shared" si="0"/>
        <v/>
      </c>
      <c r="AD39" s="211" t="str">
        <f t="shared" si="0"/>
        <v/>
      </c>
      <c r="AE39" s="189" t="str">
        <f t="shared" si="1"/>
        <v/>
      </c>
      <c r="AF39" s="186" t="str">
        <f t="shared" si="2"/>
        <v/>
      </c>
      <c r="AG39" s="189" t="str">
        <f t="shared" si="3"/>
        <v/>
      </c>
      <c r="AH39" s="186" t="str">
        <f t="shared" si="4"/>
        <v/>
      </c>
      <c r="AI39" s="189" t="str">
        <f t="shared" si="5"/>
        <v/>
      </c>
      <c r="AJ39" s="183" t="str">
        <f t="shared" si="6"/>
        <v/>
      </c>
      <c r="AK39" s="160"/>
      <c r="AL39" s="161"/>
      <c r="AM39" s="161"/>
      <c r="AN39" s="161"/>
      <c r="AO39" s="161"/>
      <c r="AP39" s="161"/>
      <c r="AQ39" s="161"/>
      <c r="AR39" s="161"/>
      <c r="AS39" s="161"/>
      <c r="AT39" s="162"/>
      <c r="AU39" s="35"/>
      <c r="AV39" s="36"/>
    </row>
    <row r="40" spans="4:48" ht="15" customHeight="1" thickBot="1" x14ac:dyDescent="0.2">
      <c r="D40" s="172"/>
      <c r="E40" s="173"/>
      <c r="F40" s="173"/>
      <c r="G40" s="174"/>
      <c r="H40" s="177"/>
      <c r="I40" s="180"/>
      <c r="J40" s="180"/>
      <c r="K40" s="180"/>
      <c r="L40" s="180"/>
      <c r="M40" s="180"/>
      <c r="N40" s="180"/>
      <c r="O40" s="180"/>
      <c r="P40" s="180"/>
      <c r="Q40" s="202"/>
      <c r="R40" s="177"/>
      <c r="S40" s="180"/>
      <c r="T40" s="180"/>
      <c r="U40" s="203"/>
      <c r="V40" s="204"/>
      <c r="W40" s="180"/>
      <c r="X40" s="180"/>
      <c r="Y40" s="180"/>
      <c r="Z40" s="180"/>
      <c r="AA40" s="202"/>
      <c r="AB40" s="252" t="str">
        <f t="shared" si="0"/>
        <v/>
      </c>
      <c r="AC40" s="253" t="str">
        <f t="shared" si="0"/>
        <v/>
      </c>
      <c r="AD40" s="254" t="str">
        <f t="shared" si="0"/>
        <v/>
      </c>
      <c r="AE40" s="204" t="str">
        <f t="shared" si="1"/>
        <v/>
      </c>
      <c r="AF40" s="203" t="str">
        <f t="shared" si="2"/>
        <v/>
      </c>
      <c r="AG40" s="204" t="str">
        <f t="shared" si="3"/>
        <v/>
      </c>
      <c r="AH40" s="203" t="str">
        <f t="shared" si="4"/>
        <v/>
      </c>
      <c r="AI40" s="204" t="str">
        <f t="shared" si="5"/>
        <v/>
      </c>
      <c r="AJ40" s="202" t="str">
        <f t="shared" si="6"/>
        <v/>
      </c>
      <c r="AK40" s="191"/>
      <c r="AL40" s="192"/>
      <c r="AM40" s="192"/>
      <c r="AN40" s="192"/>
      <c r="AO40" s="192"/>
      <c r="AP40" s="192"/>
      <c r="AQ40" s="192"/>
      <c r="AR40" s="192"/>
      <c r="AS40" s="192"/>
      <c r="AT40" s="193"/>
      <c r="AU40" s="35"/>
      <c r="AV40" s="36"/>
    </row>
    <row r="41" spans="4:48" ht="12.75" customHeight="1" x14ac:dyDescent="0.15">
      <c r="AE41" s="156"/>
      <c r="AF41" s="156"/>
      <c r="AG41" s="156"/>
      <c r="AH41" s="156"/>
      <c r="AI41" s="156"/>
      <c r="AJ41" s="37"/>
    </row>
    <row r="42" spans="4:48" ht="12.75" customHeight="1" x14ac:dyDescent="0.15">
      <c r="D42" s="143" t="s">
        <v>19</v>
      </c>
      <c r="E42" s="144"/>
      <c r="F42" s="144"/>
      <c r="G42" s="144"/>
      <c r="H42" s="205"/>
      <c r="I42" s="150" t="str">
        <f>DBCS(入力!E3)</f>
        <v/>
      </c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2"/>
      <c r="AE42" s="156" t="str">
        <f>IF(入力!E11="","",入力!E11)</f>
        <v/>
      </c>
      <c r="AF42" s="156"/>
      <c r="AG42" s="156"/>
      <c r="AH42" s="156"/>
      <c r="AI42" s="156"/>
      <c r="AJ42" s="37" t="s">
        <v>25</v>
      </c>
      <c r="AP42" s="38"/>
      <c r="AQ42" s="130" t="s">
        <v>20</v>
      </c>
      <c r="AR42" s="130"/>
      <c r="AS42" s="39"/>
    </row>
    <row r="43" spans="4:48" ht="12.75" customHeight="1" x14ac:dyDescent="0.15">
      <c r="D43" s="145"/>
      <c r="E43" s="146"/>
      <c r="F43" s="146"/>
      <c r="G43" s="146"/>
      <c r="H43" s="149"/>
      <c r="I43" s="153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5"/>
    </row>
    <row r="44" spans="4:48" ht="12.75" customHeight="1" x14ac:dyDescent="0.15">
      <c r="D44" s="145" t="s">
        <v>21</v>
      </c>
      <c r="E44" s="146"/>
      <c r="F44" s="146"/>
      <c r="G44" s="146"/>
      <c r="H44" s="149"/>
      <c r="I44" s="153" t="str">
        <f>DBCS(入力!E4)</f>
        <v/>
      </c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155"/>
    </row>
    <row r="45" spans="4:48" ht="12.75" customHeight="1" x14ac:dyDescent="0.15">
      <c r="D45" s="145"/>
      <c r="E45" s="146"/>
      <c r="F45" s="146"/>
      <c r="G45" s="146"/>
      <c r="H45" s="149"/>
      <c r="I45" s="153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5"/>
    </row>
    <row r="46" spans="4:48" ht="12.75" customHeight="1" x14ac:dyDescent="0.15">
      <c r="D46" s="145" t="s">
        <v>22</v>
      </c>
      <c r="E46" s="146"/>
      <c r="F46" s="146"/>
      <c r="G46" s="146"/>
      <c r="H46" s="149"/>
      <c r="I46" s="153" t="str">
        <f>IF(入力!E5="","",入力!E5)</f>
        <v/>
      </c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  <c r="Y46" s="154"/>
      <c r="Z46" s="155"/>
      <c r="AA46" s="40"/>
      <c r="AB46" s="143" t="s">
        <v>61</v>
      </c>
      <c r="AC46" s="144"/>
      <c r="AD46" s="144"/>
      <c r="AE46" s="144"/>
      <c r="AF46" s="144"/>
      <c r="AG46" s="131" t="str">
        <f>DBCS(入力!E8)</f>
        <v/>
      </c>
      <c r="AH46" s="132"/>
      <c r="AI46" s="132"/>
      <c r="AJ46" s="132"/>
      <c r="AK46" s="132"/>
      <c r="AL46" s="132"/>
      <c r="AM46" s="132"/>
      <c r="AN46" s="133"/>
    </row>
    <row r="47" spans="4:48" ht="12.75" customHeight="1" x14ac:dyDescent="0.15">
      <c r="D47" s="145"/>
      <c r="E47" s="146"/>
      <c r="F47" s="146"/>
      <c r="G47" s="146"/>
      <c r="H47" s="149"/>
      <c r="I47" s="153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155"/>
      <c r="AA47" s="40"/>
      <c r="AB47" s="145"/>
      <c r="AC47" s="146"/>
      <c r="AD47" s="146"/>
      <c r="AE47" s="146"/>
      <c r="AF47" s="146"/>
      <c r="AG47" s="134"/>
      <c r="AH47" s="135"/>
      <c r="AI47" s="135"/>
      <c r="AJ47" s="135"/>
      <c r="AK47" s="135"/>
      <c r="AL47" s="135"/>
      <c r="AM47" s="135"/>
      <c r="AN47" s="136"/>
    </row>
    <row r="48" spans="4:48" ht="12.75" customHeight="1" x14ac:dyDescent="0.15">
      <c r="D48" s="145" t="s">
        <v>23</v>
      </c>
      <c r="E48" s="146"/>
      <c r="F48" s="146"/>
      <c r="G48" s="146"/>
      <c r="H48" s="149"/>
      <c r="I48" s="153" t="str">
        <f>DBCS(入力!E6)</f>
        <v/>
      </c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5"/>
      <c r="AA48" s="40"/>
      <c r="AB48" s="145" t="s">
        <v>60</v>
      </c>
      <c r="AC48" s="146"/>
      <c r="AD48" s="146"/>
      <c r="AE48" s="146"/>
      <c r="AF48" s="146"/>
      <c r="AG48" s="137" t="str">
        <f>DBCS(入力!E9)</f>
        <v/>
      </c>
      <c r="AH48" s="138"/>
      <c r="AI48" s="138"/>
      <c r="AJ48" s="138"/>
      <c r="AK48" s="138"/>
      <c r="AL48" s="138"/>
      <c r="AM48" s="138"/>
      <c r="AN48" s="139"/>
    </row>
    <row r="49" spans="4:40" ht="12.75" customHeight="1" x14ac:dyDescent="0.15">
      <c r="D49" s="147"/>
      <c r="E49" s="148"/>
      <c r="F49" s="148"/>
      <c r="G49" s="148"/>
      <c r="H49" s="198"/>
      <c r="I49" s="199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1"/>
      <c r="AA49" s="40"/>
      <c r="AB49" s="147"/>
      <c r="AC49" s="148"/>
      <c r="AD49" s="148"/>
      <c r="AE49" s="148"/>
      <c r="AF49" s="148"/>
      <c r="AG49" s="140"/>
      <c r="AH49" s="141"/>
      <c r="AI49" s="141"/>
      <c r="AJ49" s="141"/>
      <c r="AK49" s="141"/>
      <c r="AL49" s="141"/>
      <c r="AM49" s="141"/>
      <c r="AN49" s="142"/>
    </row>
    <row r="50" spans="4:40" ht="12.75" customHeight="1" x14ac:dyDescent="0.15"/>
  </sheetData>
  <sheetProtection algorithmName="SHA-512" hashValue="p2UlOOI8Qo5RIQuRY6KbH8s9jtCRdMJVbXudJbi8BXICb/iZ32jBE9KkLu2XN5KOvyJWk4X0e2P02qjDh76KDg==" saltValue="yVTq1g1iBdkXcDODXS4usA==" spinCount="100000" sheet="1" objects="1" scenarios="1"/>
  <mergeCells count="342">
    <mergeCell ref="AJ35:AJ37"/>
    <mergeCell ref="AB38:AD40"/>
    <mergeCell ref="AE38:AE40"/>
    <mergeCell ref="AF38:AF40"/>
    <mergeCell ref="AG38:AG40"/>
    <mergeCell ref="AH38:AH40"/>
    <mergeCell ref="AI38:AI40"/>
    <mergeCell ref="AJ38:AJ40"/>
    <mergeCell ref="AG26:AG28"/>
    <mergeCell ref="AH26:AH28"/>
    <mergeCell ref="AI26:AI28"/>
    <mergeCell ref="AJ26:AJ28"/>
    <mergeCell ref="AB29:AD31"/>
    <mergeCell ref="AE29:AE31"/>
    <mergeCell ref="AF29:AF31"/>
    <mergeCell ref="AG29:AG31"/>
    <mergeCell ref="AH29:AH31"/>
    <mergeCell ref="AI29:AI31"/>
    <mergeCell ref="AJ29:AJ31"/>
    <mergeCell ref="AB17:AD19"/>
    <mergeCell ref="AE17:AE19"/>
    <mergeCell ref="AF17:AF19"/>
    <mergeCell ref="AG17:AG19"/>
    <mergeCell ref="AH17:AH19"/>
    <mergeCell ref="AI17:AI19"/>
    <mergeCell ref="AJ17:AJ19"/>
    <mergeCell ref="AB20:AD22"/>
    <mergeCell ref="AE20:AE22"/>
    <mergeCell ref="AF20:AF22"/>
    <mergeCell ref="AG20:AG22"/>
    <mergeCell ref="AH20:AH22"/>
    <mergeCell ref="AI20:AI22"/>
    <mergeCell ref="AJ20:AJ22"/>
    <mergeCell ref="AF11:AF13"/>
    <mergeCell ref="AG11:AG13"/>
    <mergeCell ref="AH11:AH13"/>
    <mergeCell ref="AI11:AI13"/>
    <mergeCell ref="AJ11:AJ13"/>
    <mergeCell ref="AB14:AD16"/>
    <mergeCell ref="AE14:AE16"/>
    <mergeCell ref="AF14:AF16"/>
    <mergeCell ref="AG14:AG16"/>
    <mergeCell ref="AH14:AH16"/>
    <mergeCell ref="AI14:AI16"/>
    <mergeCell ref="AJ14:AJ16"/>
    <mergeCell ref="W5:Y5"/>
    <mergeCell ref="P6:P7"/>
    <mergeCell ref="Q6:Q7"/>
    <mergeCell ref="R6:R7"/>
    <mergeCell ref="S5:V5"/>
    <mergeCell ref="AQ5:AT5"/>
    <mergeCell ref="S2:AG3"/>
    <mergeCell ref="Y6:Y7"/>
    <mergeCell ref="AQ6:AQ7"/>
    <mergeCell ref="AR6:AR7"/>
    <mergeCell ref="AS6:AS7"/>
    <mergeCell ref="AT6:AT7"/>
    <mergeCell ref="D5:F5"/>
    <mergeCell ref="G5:I5"/>
    <mergeCell ref="J5:M5"/>
    <mergeCell ref="N5:R5"/>
    <mergeCell ref="D6:F7"/>
    <mergeCell ref="G6:G7"/>
    <mergeCell ref="H6:H7"/>
    <mergeCell ref="E9:F10"/>
    <mergeCell ref="I9:P10"/>
    <mergeCell ref="D11:G13"/>
    <mergeCell ref="H11:H13"/>
    <mergeCell ref="I11:I13"/>
    <mergeCell ref="J11:J13"/>
    <mergeCell ref="K11:K13"/>
    <mergeCell ref="L11:L13"/>
    <mergeCell ref="S9:Z10"/>
    <mergeCell ref="AK9:AT10"/>
    <mergeCell ref="S6:S7"/>
    <mergeCell ref="T6:T7"/>
    <mergeCell ref="U6:U7"/>
    <mergeCell ref="V6:V7"/>
    <mergeCell ref="W6:W7"/>
    <mergeCell ref="X6:X7"/>
    <mergeCell ref="I6:I7"/>
    <mergeCell ref="J6:J7"/>
    <mergeCell ref="K6:K7"/>
    <mergeCell ref="L6:L7"/>
    <mergeCell ref="M6:M7"/>
    <mergeCell ref="N6:N7"/>
    <mergeCell ref="O6:O7"/>
    <mergeCell ref="AB9:AJ10"/>
    <mergeCell ref="AB11:AD13"/>
    <mergeCell ref="AE11:AE13"/>
    <mergeCell ref="T14:T16"/>
    <mergeCell ref="U14:U16"/>
    <mergeCell ref="V14:V16"/>
    <mergeCell ref="W14:W16"/>
    <mergeCell ref="L14:L16"/>
    <mergeCell ref="O11:O13"/>
    <mergeCell ref="P11:P13"/>
    <mergeCell ref="Q11:Q13"/>
    <mergeCell ref="R11:R13"/>
    <mergeCell ref="P14:P16"/>
    <mergeCell ref="Q14:Q16"/>
    <mergeCell ref="AK14:AT16"/>
    <mergeCell ref="X14:X16"/>
    <mergeCell ref="Y14:Y16"/>
    <mergeCell ref="Z14:Z16"/>
    <mergeCell ref="AA14:AA16"/>
    <mergeCell ref="AK11:AT13"/>
    <mergeCell ref="D14:G16"/>
    <mergeCell ref="H14:H16"/>
    <mergeCell ref="I14:I16"/>
    <mergeCell ref="J14:J16"/>
    <mergeCell ref="K14:K16"/>
    <mergeCell ref="Y11:Y13"/>
    <mergeCell ref="Z11:Z13"/>
    <mergeCell ref="AA11:AA13"/>
    <mergeCell ref="S11:S13"/>
    <mergeCell ref="T11:T13"/>
    <mergeCell ref="U11:U13"/>
    <mergeCell ref="V11:V13"/>
    <mergeCell ref="W11:W13"/>
    <mergeCell ref="X11:X13"/>
    <mergeCell ref="M11:M13"/>
    <mergeCell ref="N11:N13"/>
    <mergeCell ref="R14:R16"/>
    <mergeCell ref="S14:S16"/>
    <mergeCell ref="D17:G19"/>
    <mergeCell ref="H17:H19"/>
    <mergeCell ref="I17:I19"/>
    <mergeCell ref="J17:J19"/>
    <mergeCell ref="K17:K19"/>
    <mergeCell ref="L17:L19"/>
    <mergeCell ref="M14:M16"/>
    <mergeCell ref="N14:N16"/>
    <mergeCell ref="O14:O16"/>
    <mergeCell ref="T20:T22"/>
    <mergeCell ref="U20:U22"/>
    <mergeCell ref="V20:V22"/>
    <mergeCell ref="W20:W22"/>
    <mergeCell ref="L20:L22"/>
    <mergeCell ref="O17:O19"/>
    <mergeCell ref="P17:P19"/>
    <mergeCell ref="Q17:Q19"/>
    <mergeCell ref="R17:R19"/>
    <mergeCell ref="P20:P22"/>
    <mergeCell ref="Q20:Q22"/>
    <mergeCell ref="AK20:AT22"/>
    <mergeCell ref="X20:X22"/>
    <mergeCell ref="Y20:Y22"/>
    <mergeCell ref="Z20:Z22"/>
    <mergeCell ref="AA20:AA22"/>
    <mergeCell ref="AK17:AT19"/>
    <mergeCell ref="D20:G22"/>
    <mergeCell ref="H20:H22"/>
    <mergeCell ref="I20:I22"/>
    <mergeCell ref="J20:J22"/>
    <mergeCell ref="K20:K22"/>
    <mergeCell ref="Y17:Y19"/>
    <mergeCell ref="Z17:Z19"/>
    <mergeCell ref="AA17:AA19"/>
    <mergeCell ref="S17:S19"/>
    <mergeCell ref="T17:T19"/>
    <mergeCell ref="U17:U19"/>
    <mergeCell ref="V17:V19"/>
    <mergeCell ref="W17:W19"/>
    <mergeCell ref="X17:X19"/>
    <mergeCell ref="M17:M19"/>
    <mergeCell ref="N17:N19"/>
    <mergeCell ref="R20:R22"/>
    <mergeCell ref="S20:S22"/>
    <mergeCell ref="D23:G25"/>
    <mergeCell ref="H23:H25"/>
    <mergeCell ref="I23:I25"/>
    <mergeCell ref="J23:J25"/>
    <mergeCell ref="K23:K25"/>
    <mergeCell ref="L23:L25"/>
    <mergeCell ref="M20:M22"/>
    <mergeCell ref="N20:N22"/>
    <mergeCell ref="O20:O22"/>
    <mergeCell ref="D26:G28"/>
    <mergeCell ref="H26:H28"/>
    <mergeCell ref="I26:I28"/>
    <mergeCell ref="J26:J28"/>
    <mergeCell ref="K26:K28"/>
    <mergeCell ref="Y23:Y25"/>
    <mergeCell ref="Z23:Z25"/>
    <mergeCell ref="AA23:AA25"/>
    <mergeCell ref="S23:S25"/>
    <mergeCell ref="T23:T25"/>
    <mergeCell ref="U23:U25"/>
    <mergeCell ref="V23:V25"/>
    <mergeCell ref="W23:W25"/>
    <mergeCell ref="X23:X25"/>
    <mergeCell ref="M23:M25"/>
    <mergeCell ref="N23:N25"/>
    <mergeCell ref="R26:R28"/>
    <mergeCell ref="S26:S28"/>
    <mergeCell ref="T26:T28"/>
    <mergeCell ref="U26:U28"/>
    <mergeCell ref="V26:V28"/>
    <mergeCell ref="W26:W28"/>
    <mergeCell ref="L26:L28"/>
    <mergeCell ref="O23:O25"/>
    <mergeCell ref="M26:M28"/>
    <mergeCell ref="N26:N28"/>
    <mergeCell ref="O26:O28"/>
    <mergeCell ref="AK26:AT28"/>
    <mergeCell ref="X26:X28"/>
    <mergeCell ref="Y26:Y28"/>
    <mergeCell ref="Z26:Z28"/>
    <mergeCell ref="AA26:AA28"/>
    <mergeCell ref="AK23:AT25"/>
    <mergeCell ref="P23:P25"/>
    <mergeCell ref="Q23:Q25"/>
    <mergeCell ref="R23:R25"/>
    <mergeCell ref="P26:P28"/>
    <mergeCell ref="Q26:Q28"/>
    <mergeCell ref="AB23:AD25"/>
    <mergeCell ref="AE23:AE25"/>
    <mergeCell ref="AF23:AF25"/>
    <mergeCell ref="AG23:AG25"/>
    <mergeCell ref="AH23:AH25"/>
    <mergeCell ref="AI23:AI25"/>
    <mergeCell ref="AJ23:AJ25"/>
    <mergeCell ref="AB26:AD28"/>
    <mergeCell ref="AE26:AE28"/>
    <mergeCell ref="AF26:AF28"/>
    <mergeCell ref="O29:O31"/>
    <mergeCell ref="P29:P31"/>
    <mergeCell ref="Q29:Q31"/>
    <mergeCell ref="R29:R31"/>
    <mergeCell ref="D29:G31"/>
    <mergeCell ref="H29:H31"/>
    <mergeCell ref="I29:I31"/>
    <mergeCell ref="J29:J31"/>
    <mergeCell ref="K29:K31"/>
    <mergeCell ref="L29:L31"/>
    <mergeCell ref="AK29:AT31"/>
    <mergeCell ref="D32:G34"/>
    <mergeCell ref="H32:H34"/>
    <mergeCell ref="I32:I34"/>
    <mergeCell ref="J32:J34"/>
    <mergeCell ref="K32:K34"/>
    <mergeCell ref="Y29:Y31"/>
    <mergeCell ref="Z29:Z31"/>
    <mergeCell ref="AA29:AA31"/>
    <mergeCell ref="S29:S31"/>
    <mergeCell ref="T29:T31"/>
    <mergeCell ref="U29:U31"/>
    <mergeCell ref="V29:V31"/>
    <mergeCell ref="W29:W31"/>
    <mergeCell ref="X29:X31"/>
    <mergeCell ref="M29:M31"/>
    <mergeCell ref="N29:N31"/>
    <mergeCell ref="R32:R34"/>
    <mergeCell ref="S32:S34"/>
    <mergeCell ref="T32:T34"/>
    <mergeCell ref="U32:U34"/>
    <mergeCell ref="V32:V34"/>
    <mergeCell ref="W32:W34"/>
    <mergeCell ref="L32:L34"/>
    <mergeCell ref="M32:M34"/>
    <mergeCell ref="N32:N34"/>
    <mergeCell ref="O32:O34"/>
    <mergeCell ref="P32:P34"/>
    <mergeCell ref="Q32:Q34"/>
    <mergeCell ref="O35:O37"/>
    <mergeCell ref="P35:P37"/>
    <mergeCell ref="Q35:Q37"/>
    <mergeCell ref="AK32:AT34"/>
    <mergeCell ref="X32:X34"/>
    <mergeCell ref="Y32:Y34"/>
    <mergeCell ref="Z32:Z34"/>
    <mergeCell ref="AA32:AA34"/>
    <mergeCell ref="AB32:AD34"/>
    <mergeCell ref="AE32:AE34"/>
    <mergeCell ref="AF32:AF34"/>
    <mergeCell ref="AG32:AG34"/>
    <mergeCell ref="AH32:AH34"/>
    <mergeCell ref="AI32:AI34"/>
    <mergeCell ref="AJ32:AJ34"/>
    <mergeCell ref="AB35:AD37"/>
    <mergeCell ref="AE35:AE37"/>
    <mergeCell ref="AF35:AF37"/>
    <mergeCell ref="AG35:AG37"/>
    <mergeCell ref="R35:R37"/>
    <mergeCell ref="D35:G37"/>
    <mergeCell ref="H35:H37"/>
    <mergeCell ref="I35:I37"/>
    <mergeCell ref="J35:J37"/>
    <mergeCell ref="K35:K37"/>
    <mergeCell ref="L35:L37"/>
    <mergeCell ref="AE41:AI41"/>
    <mergeCell ref="D48:H49"/>
    <mergeCell ref="I44:Z45"/>
    <mergeCell ref="I48:Z49"/>
    <mergeCell ref="AA38:AA40"/>
    <mergeCell ref="T38:T40"/>
    <mergeCell ref="U38:U40"/>
    <mergeCell ref="V38:V40"/>
    <mergeCell ref="W38:W40"/>
    <mergeCell ref="D42:H43"/>
    <mergeCell ref="M38:M40"/>
    <mergeCell ref="N38:N40"/>
    <mergeCell ref="O38:O40"/>
    <mergeCell ref="P38:P40"/>
    <mergeCell ref="Q38:Q40"/>
    <mergeCell ref="AH35:AH37"/>
    <mergeCell ref="AI35:AI37"/>
    <mergeCell ref="AK35:AT37"/>
    <mergeCell ref="D38:G40"/>
    <mergeCell ref="H38:H40"/>
    <mergeCell ref="I38:I40"/>
    <mergeCell ref="J38:J40"/>
    <mergeCell ref="K38:K40"/>
    <mergeCell ref="Y35:Y37"/>
    <mergeCell ref="Z35:Z37"/>
    <mergeCell ref="AA35:AA37"/>
    <mergeCell ref="S35:S37"/>
    <mergeCell ref="T35:T37"/>
    <mergeCell ref="U35:U37"/>
    <mergeCell ref="V35:V37"/>
    <mergeCell ref="W35:W37"/>
    <mergeCell ref="X35:X37"/>
    <mergeCell ref="M35:M37"/>
    <mergeCell ref="N35:N37"/>
    <mergeCell ref="R38:R40"/>
    <mergeCell ref="S38:S40"/>
    <mergeCell ref="L38:L40"/>
    <mergeCell ref="AK38:AT40"/>
    <mergeCell ref="X38:X40"/>
    <mergeCell ref="Y38:Y40"/>
    <mergeCell ref="Z38:Z40"/>
    <mergeCell ref="AQ42:AR42"/>
    <mergeCell ref="AG46:AN47"/>
    <mergeCell ref="AG48:AN49"/>
    <mergeCell ref="AB46:AF47"/>
    <mergeCell ref="AB48:AF49"/>
    <mergeCell ref="D44:H45"/>
    <mergeCell ref="D46:H47"/>
    <mergeCell ref="I42:Z43"/>
    <mergeCell ref="AE42:AI42"/>
    <mergeCell ref="I46:Z47"/>
  </mergeCells>
  <phoneticPr fontId="1"/>
  <pageMargins left="0.19685039370078741" right="0.19685039370078741" top="0.39370078740157483" bottom="0.39370078740157483" header="0.31496062992125984" footer="0.19685039370078741"/>
  <pageSetup paperSize="9" scale="76" orientation="landscape" r:id="rId1"/>
  <headerFooter>
    <oddFooter>&amp;L&amp;"ＭＳ 明朝,標準"&amp;8報道基金_04k（202508改訂）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34510D6191E3B419631B60CA60CB1AF" ma:contentTypeVersion="12" ma:contentTypeDescription="新しいドキュメントを作成します。" ma:contentTypeScope="" ma:versionID="bba64bb12be124d3dd6027f554b63315">
  <xsd:schema xmlns:xsd="http://www.w3.org/2001/XMLSchema" xmlns:xs="http://www.w3.org/2001/XMLSchema" xmlns:p="http://schemas.microsoft.com/office/2006/metadata/properties" xmlns:ns2="6d4ff8ef-3270-45b0-a595-d134b371cda3" xmlns:ns3="01a95fee-9cf8-4632-8132-0e36b76ae308" targetNamespace="http://schemas.microsoft.com/office/2006/metadata/properties" ma:root="true" ma:fieldsID="7227555ad0a10afd78e8f25bde79ff97" ns2:_="" ns3:_="">
    <xsd:import namespace="6d4ff8ef-3270-45b0-a595-d134b371cda3"/>
    <xsd:import namespace="01a95fee-9cf8-4632-8132-0e36b76ae308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4ff8ef-3270-45b0-a595-d134b371cda3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画像タグ" ma:readOnly="false" ma:fieldId="{5cf76f15-5ced-4ddc-b409-7134ff3c332f}" ma:taxonomyMulti="true" ma:sspId="2c89ca81-bd5b-456a-966a-70fc8f2480d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a95fee-9cf8-4632-8132-0e36b76ae308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26926ce7-91e4-4933-a47a-5370fbb7adfc}" ma:internalName="TaxCatchAll" ma:showField="CatchAllData" ma:web="01a95fee-9cf8-4632-8132-0e36b76ae3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d4ff8ef-3270-45b0-a595-d134b371cda3">
      <Terms xmlns="http://schemas.microsoft.com/office/infopath/2007/PartnerControls"/>
    </lcf76f155ced4ddcb4097134ff3c332f>
    <TaxCatchAll xmlns="01a95fee-9cf8-4632-8132-0e36b76ae308" xsi:nil="true"/>
  </documentManagement>
</p:properties>
</file>

<file path=customXml/itemProps1.xml><?xml version="1.0" encoding="utf-8"?>
<ds:datastoreItem xmlns:ds="http://schemas.openxmlformats.org/officeDocument/2006/customXml" ds:itemID="{5CC3C0D8-F3D5-48BD-A6D4-25FFF892B622}"/>
</file>

<file path=customXml/itemProps2.xml><?xml version="1.0" encoding="utf-8"?>
<ds:datastoreItem xmlns:ds="http://schemas.openxmlformats.org/officeDocument/2006/customXml" ds:itemID="{BC7B725C-B521-4243-934C-B243F0742423}"/>
</file>

<file path=customXml/itemProps3.xml><?xml version="1.0" encoding="utf-8"?>
<ds:datastoreItem xmlns:ds="http://schemas.openxmlformats.org/officeDocument/2006/customXml" ds:itemID="{AF8A4ED2-0514-450F-8007-761B20E156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作成要領</vt:lpstr>
      <vt:lpstr>入力</vt:lpstr>
      <vt:lpstr>印刷</vt:lpstr>
      <vt:lpstr>印刷!Print_Area</vt:lpstr>
      <vt:lpstr>作成要領!Print_Area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リモート</dc:creator>
  <cp:lastModifiedBy>永田</cp:lastModifiedBy>
  <cp:lastPrinted>2025-07-08T06:50:34Z</cp:lastPrinted>
  <dcterms:created xsi:type="dcterms:W3CDTF">2018-08-30T04:41:59Z</dcterms:created>
  <dcterms:modified xsi:type="dcterms:W3CDTF">2025-07-16T01:39:02Z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0x010100534510D6191E3B419631B60CA60CB1AF</vt:lpwstr>
  </property>
</Properties>
</file>